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80" windowWidth="19320" windowHeight="11640"/>
  </bookViews>
  <sheets>
    <sheet name="k 30042016" sheetId="12" r:id="rId1"/>
  </sheets>
  <definedNames>
    <definedName name="_xlnm._FilterDatabase" localSheetId="0" hidden="1">'k 30042016'!$A$1:$I$190</definedName>
    <definedName name="_xlnm.Print_Titles" localSheetId="0">'k 30042016'!$1:$2</definedName>
  </definedNames>
  <calcPr calcId="124519"/>
</workbook>
</file>

<file path=xl/calcChain.xml><?xml version="1.0" encoding="utf-8"?>
<calcChain xmlns="http://schemas.openxmlformats.org/spreadsheetml/2006/main">
  <c r="H177" i="12"/>
  <c r="H183" l="1"/>
  <c r="K160"/>
  <c r="H161"/>
  <c r="I174"/>
  <c r="I165"/>
  <c r="I160"/>
  <c r="I152"/>
  <c r="I146"/>
  <c r="I140"/>
  <c r="I139"/>
  <c r="I159"/>
  <c r="I172" l="1"/>
  <c r="K183"/>
  <c r="H186"/>
  <c r="K188" s="1"/>
  <c r="K177"/>
  <c r="H185"/>
  <c r="H184"/>
  <c r="H190" s="1"/>
  <c r="K146"/>
  <c r="K88"/>
  <c r="K46"/>
  <c r="K25"/>
  <c r="I164"/>
  <c r="I162"/>
  <c r="I163"/>
  <c r="I176"/>
  <c r="I167"/>
  <c r="I173"/>
  <c r="I182"/>
  <c r="I181"/>
  <c r="I180"/>
  <c r="I179"/>
  <c r="I169"/>
  <c r="I168"/>
  <c r="I178"/>
  <c r="I175"/>
  <c r="I171"/>
  <c r="I166"/>
  <c r="I170"/>
  <c r="I157"/>
  <c r="I158"/>
  <c r="I156"/>
  <c r="I155"/>
  <c r="I154"/>
  <c r="I153"/>
  <c r="I151"/>
  <c r="I150"/>
  <c r="I149"/>
  <c r="I148"/>
  <c r="I147"/>
  <c r="I144"/>
  <c r="I145"/>
  <c r="I143"/>
  <c r="I142"/>
  <c r="I141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K21"/>
  <c r="I184" l="1"/>
  <c r="K161"/>
  <c r="K184" s="1"/>
  <c r="K190" s="1"/>
</calcChain>
</file>

<file path=xl/sharedStrings.xml><?xml version="1.0" encoding="utf-8"?>
<sst xmlns="http://schemas.openxmlformats.org/spreadsheetml/2006/main" count="612" uniqueCount="476">
  <si>
    <t>ČÍSLO FAKTÚRY</t>
  </si>
  <si>
    <t>DÁTUM VZNIKU</t>
  </si>
  <si>
    <t>DÁTUM SPLATNOSTI</t>
  </si>
  <si>
    <t>FAKTUROVANA ČIASTKA</t>
  </si>
  <si>
    <t>DRUH DODÁVKY, SLUŽBY</t>
  </si>
  <si>
    <t>POČET DNÍ PO LEHOTE SPLATNOSTI K</t>
  </si>
  <si>
    <t>SAMNET, Zlaté Moravce</t>
  </si>
  <si>
    <t>MONEX, Kohajda, Prievidza</t>
  </si>
  <si>
    <t>20110934</t>
  </si>
  <si>
    <t>LIMPO, s.r.o. Prešov</t>
  </si>
  <si>
    <t>20110416</t>
  </si>
  <si>
    <t>DRUSTAV s.r.o. Svidník</t>
  </si>
  <si>
    <t>201107005</t>
  </si>
  <si>
    <t>Marta Dvorská, Bardejov</t>
  </si>
  <si>
    <t>56/2011</t>
  </si>
  <si>
    <t>201109028</t>
  </si>
  <si>
    <t>MAZAD s.r.o., Podhorany</t>
  </si>
  <si>
    <t>38/2011</t>
  </si>
  <si>
    <t>ELCARTECH, Vanda, Svidník</t>
  </si>
  <si>
    <t>20115197</t>
  </si>
  <si>
    <t>Podduklianska knižnica, SK</t>
  </si>
  <si>
    <t>21/2012</t>
  </si>
  <si>
    <t>služby</t>
  </si>
  <si>
    <t>JASTEX s.r.o. MI</t>
  </si>
  <si>
    <t>2012039</t>
  </si>
  <si>
    <t>SPP a.s. Bratislava</t>
  </si>
  <si>
    <t>12168</t>
  </si>
  <si>
    <t>dodávka plynu</t>
  </si>
  <si>
    <t>NEXTECH, s.r.o., Prešov</t>
  </si>
  <si>
    <t>20120047</t>
  </si>
  <si>
    <t>údržba</t>
  </si>
  <si>
    <t>GAS-MG s.r.o, SK</t>
  </si>
  <si>
    <t>20121259</t>
  </si>
  <si>
    <t>údržba budov a objektov</t>
  </si>
  <si>
    <t>CVC Svidník</t>
  </si>
  <si>
    <t>2013026</t>
  </si>
  <si>
    <t>výchovno vzdelávacia činnosť</t>
  </si>
  <si>
    <t>52/2013</t>
  </si>
  <si>
    <t>služby - bibliobus</t>
  </si>
  <si>
    <t>WELL TYRE s.r.o., Giraltovce</t>
  </si>
  <si>
    <t>servis auta</t>
  </si>
  <si>
    <t>Maliarske a nat.práce V. Gu, SK</t>
  </si>
  <si>
    <t>10/2013</t>
  </si>
  <si>
    <t>maliarske práce - dom smútku</t>
  </si>
  <si>
    <t xml:space="preserve">Centrálna obstarávacia, Nitra </t>
  </si>
  <si>
    <t>realizácia VO - služby</t>
  </si>
  <si>
    <t>ML audit, s.r.o, SK</t>
  </si>
  <si>
    <t>30/2013</t>
  </si>
  <si>
    <t>overenie účt. uzávierky</t>
  </si>
  <si>
    <t>VARES s.r.o., B. Bystrica</t>
  </si>
  <si>
    <t>Marek Špak, Svidník</t>
  </si>
  <si>
    <t>2013036</t>
  </si>
  <si>
    <t>všeob. materiál, náradie</t>
  </si>
  <si>
    <t>23/2013</t>
  </si>
  <si>
    <t>02.082013</t>
  </si>
  <si>
    <t>maliarske práce - škola ZP</t>
  </si>
  <si>
    <t>DRUPROJEKT IPZ, Prešov</t>
  </si>
  <si>
    <t>20130013</t>
  </si>
  <si>
    <t>28.8.2013</t>
  </si>
  <si>
    <t>projektová dokumentácia</t>
  </si>
  <si>
    <t>SPP, a.s. Bratislava</t>
  </si>
  <si>
    <t>7222918091</t>
  </si>
  <si>
    <t>káblová televízia</t>
  </si>
  <si>
    <t>materiál</t>
  </si>
  <si>
    <t>VVS a.s., Košice</t>
  </si>
  <si>
    <t>90228595</t>
  </si>
  <si>
    <t>90229558</t>
  </si>
  <si>
    <t>KOMINAR Ján Weiss, K.Bystrá</t>
  </si>
  <si>
    <t>2013/003</t>
  </si>
  <si>
    <t>čistenie a kontrola komína</t>
  </si>
  <si>
    <t>7257921373</t>
  </si>
  <si>
    <t>Peter Jurík LISa, Čierna voda</t>
  </si>
  <si>
    <t>10130605</t>
  </si>
  <si>
    <t>prezentácia obce na portáli</t>
  </si>
  <si>
    <t>Damijo Komplet s.r.o., SK</t>
  </si>
  <si>
    <t>13317</t>
  </si>
  <si>
    <t>materiál - okná kulturny dom</t>
  </si>
  <si>
    <t>EKOAUTO s.r.o. Bardejov</t>
  </si>
  <si>
    <t>201310013</t>
  </si>
  <si>
    <t>Združenie miesta a obcí SR</t>
  </si>
  <si>
    <t>012014</t>
  </si>
  <si>
    <t>členský príspevok</t>
  </si>
  <si>
    <t>2013039</t>
  </si>
  <si>
    <t>201311011</t>
  </si>
  <si>
    <t>Pyrocellection s.r.o. BJ</t>
  </si>
  <si>
    <t>87/2013</t>
  </si>
  <si>
    <t xml:space="preserve">SPP, a.s.      </t>
  </si>
  <si>
    <t xml:space="preserve">Dodávka plynu                                     </t>
  </si>
  <si>
    <t xml:space="preserve">SAMNET      </t>
  </si>
  <si>
    <t xml:space="preserve">Informácie o dotáciách pre samosprávu             </t>
  </si>
  <si>
    <t xml:space="preserve">SHELL Slovakia,s.r.o      </t>
  </si>
  <si>
    <t xml:space="preserve">Poplatky                                          </t>
  </si>
  <si>
    <t xml:space="preserve">Energie-plyn ZŠ                                   </t>
  </si>
  <si>
    <t xml:space="preserve">Občianské združenei DUKLA      </t>
  </si>
  <si>
    <t>FV140024</t>
  </si>
  <si>
    <t xml:space="preserve">Členský príspevok                                 </t>
  </si>
  <si>
    <t xml:space="preserve">Energie- plyn                                     </t>
  </si>
  <si>
    <t xml:space="preserve">CVČ Svidník      </t>
  </si>
  <si>
    <t xml:space="preserve">Výchovná-vzdelávacia činnosť                      </t>
  </si>
  <si>
    <t xml:space="preserve">IVES Košice      </t>
  </si>
  <si>
    <t xml:space="preserve">Údržba softwéra                              </t>
  </si>
  <si>
    <t xml:space="preserve">VARES s.ro.      </t>
  </si>
  <si>
    <t xml:space="preserve">Služby- tel. programy                             </t>
  </si>
  <si>
    <t xml:space="preserve">ALIANZ- Slovenská poisťovňa      </t>
  </si>
  <si>
    <t xml:space="preserve">Poistenie do 04.04.2014                           </t>
  </si>
  <si>
    <t xml:space="preserve">Podduklianska knižnica      </t>
  </si>
  <si>
    <t>21/2014</t>
  </si>
  <si>
    <t xml:space="preserve">Služby- bibliobus                                 </t>
  </si>
  <si>
    <t xml:space="preserve">Energie- plyn ZŠ                                  </t>
  </si>
  <si>
    <t xml:space="preserve">Komunálna poisťovňa, a.s.      </t>
  </si>
  <si>
    <t xml:space="preserve">Nákup paliva                                      </t>
  </si>
  <si>
    <t xml:space="preserve">Služby- - prevádzka KT                            </t>
  </si>
  <si>
    <t xml:space="preserve">DEKORUM s.r.o.      </t>
  </si>
  <si>
    <t>57/2014</t>
  </si>
  <si>
    <t xml:space="preserve">Súťaže- plakety                                   </t>
  </si>
  <si>
    <t xml:space="preserve">KSK CENTRUM, s.r.o.      </t>
  </si>
  <si>
    <t xml:space="preserve">Materiál- plech                                   </t>
  </si>
  <si>
    <t xml:space="preserve">Národné  poľn. a potrav. centrum      </t>
  </si>
  <si>
    <t xml:space="preserve">                                                  </t>
  </si>
  <si>
    <t>Ing. Vladimír Uram , Prešov</t>
  </si>
  <si>
    <t xml:space="preserve">Konzul. činnosť pri príprave projek.              </t>
  </si>
  <si>
    <t xml:space="preserve">FURA s.r.o.      </t>
  </si>
  <si>
    <t xml:space="preserve">SYMBOLIKA HLOHOVEC spol. s.r.o.      </t>
  </si>
  <si>
    <t xml:space="preserve">Materiál- Insignia obce                           </t>
  </si>
  <si>
    <t xml:space="preserve">Energie plyn                                      </t>
  </si>
  <si>
    <t xml:space="preserve">GAS- MG, spol.s.r.o      </t>
  </si>
  <si>
    <t xml:space="preserve">Tlačiareň svidnícka, s.r.o      </t>
  </si>
  <si>
    <t xml:space="preserve">Propagácia                                        </t>
  </si>
  <si>
    <t xml:space="preserve">Služby- vývoz odpadu                              </t>
  </si>
  <si>
    <t xml:space="preserve">poistenie budovy                                  </t>
  </si>
  <si>
    <t xml:space="preserve">MIHALSON s.r.o      </t>
  </si>
  <si>
    <t>25/2014</t>
  </si>
  <si>
    <t xml:space="preserve">Vystúpenie skupiny                                </t>
  </si>
  <si>
    <t xml:space="preserve">HRDZA      </t>
  </si>
  <si>
    <t xml:space="preserve">JUDr. Marek Bujdoš      </t>
  </si>
  <si>
    <t>79/2014</t>
  </si>
  <si>
    <t xml:space="preserve">Služby- právna pomoc                              </t>
  </si>
  <si>
    <t xml:space="preserve">Vývoz odpadu                                      </t>
  </si>
  <si>
    <t xml:space="preserve">VERMEX , s.r.o.      </t>
  </si>
  <si>
    <t xml:space="preserve">Stravovanie- výročie obce                         </t>
  </si>
  <si>
    <t xml:space="preserve">Spotreba energie                                  </t>
  </si>
  <si>
    <t xml:space="preserve">Miroslav Leník, Humenné      </t>
  </si>
  <si>
    <t xml:space="preserve">Služby- úprava priekopov                          </t>
  </si>
  <si>
    <t xml:space="preserve">Mgr. Matúš Vachna M aM      </t>
  </si>
  <si>
    <t xml:space="preserve">Údržba výp. techniky                              </t>
  </si>
  <si>
    <t xml:space="preserve">HS-PLUS, s.r.o      </t>
  </si>
  <si>
    <t xml:space="preserve">Rekonštrukcia kamer. syst.                        </t>
  </si>
  <si>
    <t xml:space="preserve">Spotreba energie-plyn,                            </t>
  </si>
  <si>
    <t xml:space="preserve">Peter Jurík - LISA      </t>
  </si>
  <si>
    <t xml:space="preserve">Prezentácia obce na informačnom portáli           </t>
  </si>
  <si>
    <t xml:space="preserve">ELKVANT- Vladimír Kočan      </t>
  </si>
  <si>
    <t xml:space="preserve">Dodávka digitálnych prijímačov                    </t>
  </si>
  <si>
    <t xml:space="preserve">Poistenie majetku                                 </t>
  </si>
  <si>
    <t xml:space="preserve">URBAN studio s.r.o.      </t>
  </si>
  <si>
    <t xml:space="preserve">Zmluvné penále                                    </t>
  </si>
  <si>
    <t xml:space="preserve">EUROVIA SK, a.s.      </t>
  </si>
  <si>
    <t xml:space="preserve">Stavebné práce                                    </t>
  </si>
  <si>
    <t xml:space="preserve">Ing. Peter Leško PVS ONDAVA      </t>
  </si>
  <si>
    <t xml:space="preserve">Služby- vypracovanie žiadosti- Kanalizácia Ladomi </t>
  </si>
  <si>
    <t xml:space="preserve">Služby- prevádzka káb. televízie 4Q               </t>
  </si>
  <si>
    <t xml:space="preserve">Spotreba plynu                                    </t>
  </si>
  <si>
    <t xml:space="preserve">LASACGI, s.r.o.      </t>
  </si>
  <si>
    <t>03/2015</t>
  </si>
  <si>
    <t xml:space="preserve">Zabezpečenie verejného obstarávania               </t>
  </si>
  <si>
    <t>7420192312</t>
  </si>
  <si>
    <t>7253257741</t>
  </si>
  <si>
    <t xml:space="preserve">Slovenský pozemkový fond      </t>
  </si>
  <si>
    <t>7150400088</t>
  </si>
  <si>
    <t xml:space="preserve">Za nájom pozemkov                                 </t>
  </si>
  <si>
    <t>3050000254</t>
  </si>
  <si>
    <t xml:space="preserve">Upomienka                                         </t>
  </si>
  <si>
    <t>2225/15</t>
  </si>
  <si>
    <t>7258291892</t>
  </si>
  <si>
    <t>7258291575</t>
  </si>
  <si>
    <t xml:space="preserve">Energie plyn ZŠ                                   </t>
  </si>
  <si>
    <t xml:space="preserve">MEDIATEL, spol.s.r.o      </t>
  </si>
  <si>
    <t>151205253</t>
  </si>
  <si>
    <t>4900096342</t>
  </si>
  <si>
    <t>4900096500</t>
  </si>
  <si>
    <t xml:space="preserve"> Spotreba plynu                                   </t>
  </si>
  <si>
    <t>3896/15</t>
  </si>
  <si>
    <t>015104</t>
  </si>
  <si>
    <t xml:space="preserve">Služby- prevádzka KDS                             </t>
  </si>
  <si>
    <t xml:space="preserve">Penále                                            </t>
  </si>
  <si>
    <t>21/2015</t>
  </si>
  <si>
    <t>4031000070</t>
  </si>
  <si>
    <t>3080000505</t>
  </si>
  <si>
    <t>5125/15</t>
  </si>
  <si>
    <t>7268298343</t>
  </si>
  <si>
    <t xml:space="preserve">Energie-plyn                                      </t>
  </si>
  <si>
    <t>7268298651</t>
  </si>
  <si>
    <t xml:space="preserve">Služby                                            </t>
  </si>
  <si>
    <t xml:space="preserve">ASC Applied Software Consultants, s      </t>
  </si>
  <si>
    <t>91500000554</t>
  </si>
  <si>
    <t xml:space="preserve">asc2015Agenda                                     </t>
  </si>
  <si>
    <t>6349/15</t>
  </si>
  <si>
    <t xml:space="preserve">Rozhlas a televízia Slovenska      </t>
  </si>
  <si>
    <t>880033067</t>
  </si>
  <si>
    <t xml:space="preserve">Rozhlasové služby                                 </t>
  </si>
  <si>
    <t>7278302170</t>
  </si>
  <si>
    <t xml:space="preserve">Spotreba energie-plyn                             </t>
  </si>
  <si>
    <t>7278302473</t>
  </si>
  <si>
    <t>4900101144</t>
  </si>
  <si>
    <t xml:space="preserve">FN SERVICES s.r.o      </t>
  </si>
  <si>
    <t>2015002</t>
  </si>
  <si>
    <t xml:space="preserve">Služby-                                           </t>
  </si>
  <si>
    <t>802015</t>
  </si>
  <si>
    <t xml:space="preserve">Služby- vývoz kom. odpadu                         </t>
  </si>
  <si>
    <t>2015015</t>
  </si>
  <si>
    <t xml:space="preserve">činnosť v CVČ Svidník                             </t>
  </si>
  <si>
    <t>7248372946</t>
  </si>
  <si>
    <t xml:space="preserve">Energie -plyn ZŠ                                  </t>
  </si>
  <si>
    <t>7248373252</t>
  </si>
  <si>
    <t>015212</t>
  </si>
  <si>
    <t xml:space="preserve">Prevádzka KDS 2Q/2015                             </t>
  </si>
  <si>
    <t>Magellan Slovakia, BA</t>
  </si>
  <si>
    <t>B/2015/05/04</t>
  </si>
  <si>
    <t>dohoda o uplatnení vlastnej blankozmenky</t>
  </si>
  <si>
    <t>Spolu neuhradené záväzky po lehote splatnosti nad 60 dní</t>
  </si>
  <si>
    <t xml:space="preserve">Skanska Sk a.s.      </t>
  </si>
  <si>
    <t>8941002155</t>
  </si>
  <si>
    <t xml:space="preserve">Stavba- pokladka krytu na cestu                   </t>
  </si>
  <si>
    <t>8941002156</t>
  </si>
  <si>
    <t xml:space="preserve">Pokladka krytu na cestu                           </t>
  </si>
  <si>
    <t>8941002154</t>
  </si>
  <si>
    <t xml:space="preserve">Stavba- pokládka krytu na cestu                   </t>
  </si>
  <si>
    <t>20150725</t>
  </si>
  <si>
    <t>7415850298</t>
  </si>
  <si>
    <t>9375/15</t>
  </si>
  <si>
    <t>7248394899</t>
  </si>
  <si>
    <t xml:space="preserve">Energie -ZŠ plyn                                  </t>
  </si>
  <si>
    <t>1067115</t>
  </si>
  <si>
    <t xml:space="preserve">MK hlas- Ing. Makara Konštantin      </t>
  </si>
  <si>
    <t>Udržba rozhlasu - splátkový kalendár z 14.9.2015</t>
  </si>
  <si>
    <t>SPP, a.s.</t>
  </si>
  <si>
    <t>7415865954</t>
  </si>
  <si>
    <t>energie - plyn ZŠ</t>
  </si>
  <si>
    <t>600602092</t>
  </si>
  <si>
    <t>Svidgas, s.r.o Svidník</t>
  </si>
  <si>
    <t>600606192</t>
  </si>
  <si>
    <t>EX CREDIT</t>
  </si>
  <si>
    <t>7719060001</t>
  </si>
  <si>
    <t>7719070001</t>
  </si>
  <si>
    <t>7719070002</t>
  </si>
  <si>
    <t xml:space="preserve">Kódexpress , s.r.o </t>
  </si>
  <si>
    <t xml:space="preserve">Sporter  s.r.o </t>
  </si>
  <si>
    <t>32/2008</t>
  </si>
  <si>
    <t>STAVBET OP, s.r.o Sk</t>
  </si>
  <si>
    <t>2008/145</t>
  </si>
  <si>
    <t>330671</t>
  </si>
  <si>
    <t>novonájdené Fa 09/2015</t>
  </si>
  <si>
    <t>DS</t>
  </si>
  <si>
    <t>EXPOTRADING SLOVAKIA, s.r.o</t>
  </si>
  <si>
    <t>45533865</t>
  </si>
  <si>
    <t>98200156</t>
  </si>
  <si>
    <t>Knihy, časopisy</t>
  </si>
  <si>
    <t>12542/15</t>
  </si>
  <si>
    <t>015319</t>
  </si>
  <si>
    <t>RWE Gas Slovensko</t>
  </si>
  <si>
    <t xml:space="preserve">Služby- vývoz odpadu         </t>
  </si>
  <si>
    <t>EUROVIA SK, a.s</t>
  </si>
  <si>
    <t>Stavba</t>
  </si>
  <si>
    <t>ZMOS Slovenska</t>
  </si>
  <si>
    <t>620/2015</t>
  </si>
  <si>
    <t>Členský poplatok</t>
  </si>
  <si>
    <t>FURA s.r.o</t>
  </si>
  <si>
    <t>Vývoz odpadu</t>
  </si>
  <si>
    <t>ŠKOLEX, spol. s.r.o</t>
  </si>
  <si>
    <t>1540685</t>
  </si>
  <si>
    <t>KORONA, n. o. Svidník</t>
  </si>
  <si>
    <t>Inzercia</t>
  </si>
  <si>
    <t>Služby</t>
  </si>
  <si>
    <t>FURA s.r.o.</t>
  </si>
  <si>
    <t>Služby- vývoz odpadu</t>
  </si>
  <si>
    <t>Služby. Prevádzka KDS</t>
  </si>
  <si>
    <t>Fura s.r.o</t>
  </si>
  <si>
    <t>SAMNET</t>
  </si>
  <si>
    <t>Obecný úrad Nižný Orlík</t>
  </si>
  <si>
    <t>Materiál</t>
  </si>
  <si>
    <t>VSE</t>
  </si>
  <si>
    <t>VARES</t>
  </si>
  <si>
    <t>TOPSET s.r.o</t>
  </si>
  <si>
    <t>Softvér</t>
  </si>
  <si>
    <t>Vodné</t>
  </si>
  <si>
    <t>Obec Nižný Orlík</t>
  </si>
  <si>
    <t>VARES s.r.o, B. Bystrica</t>
  </si>
  <si>
    <t>013188</t>
  </si>
  <si>
    <t>Fura</t>
  </si>
  <si>
    <t>3867/16</t>
  </si>
  <si>
    <t>VARES s. o.</t>
  </si>
  <si>
    <t>Školská jedáleň</t>
  </si>
  <si>
    <t>Strava HN</t>
  </si>
  <si>
    <t>Penále</t>
  </si>
  <si>
    <t>FURA</t>
  </si>
  <si>
    <t>regenerácia obce Ladomírova</t>
  </si>
  <si>
    <t>Spolu neuhradené záväzky v lehote splatnosti</t>
  </si>
  <si>
    <t>Neuhradené FA v lehote splatnosti</t>
  </si>
  <si>
    <t>SPOLU NEUHRADENÉ FA</t>
  </si>
  <si>
    <t>poistenie</t>
  </si>
  <si>
    <t>zostatok splátkový kalendár MK Hlas</t>
  </si>
  <si>
    <t>Spolu neuhradené záväzky  po lehote splatnosti do 60 dní</t>
  </si>
  <si>
    <t>VSE a.s. Košice</t>
  </si>
  <si>
    <t>Energia - 3/16</t>
  </si>
  <si>
    <t>068/016</t>
  </si>
  <si>
    <t>Fúra</t>
  </si>
  <si>
    <t>3010057575.</t>
  </si>
  <si>
    <t>Energie- z.plyn</t>
  </si>
  <si>
    <t>072/016</t>
  </si>
  <si>
    <t>VVS a.s</t>
  </si>
  <si>
    <t>075/016</t>
  </si>
  <si>
    <t>A.V.Z, s.r.o.</t>
  </si>
  <si>
    <t>Služby-vy.zd.p.</t>
  </si>
  <si>
    <t>076/016</t>
  </si>
  <si>
    <t>077/016</t>
  </si>
  <si>
    <t>Svidgas, s.r.o. Trnava</t>
  </si>
  <si>
    <t xml:space="preserve">ŠJ služby </t>
  </si>
  <si>
    <t>Peter Gula, Svidník</t>
  </si>
  <si>
    <t>ZŠ has. príst.</t>
  </si>
  <si>
    <t>Komunálna poistovňa</t>
  </si>
  <si>
    <t>Reg.potoka pois</t>
  </si>
  <si>
    <t>neuhradené FA za ŠJ v lehote splatnosti</t>
  </si>
  <si>
    <r>
      <t xml:space="preserve">Neuhradené FA po lehote splatnosti </t>
    </r>
    <r>
      <rPr>
        <b/>
        <sz val="9"/>
        <color theme="1"/>
        <rFont val="Arial Narrow"/>
        <family val="2"/>
        <charset val="238"/>
      </rPr>
      <t>NAD 60 DNÍ</t>
    </r>
  </si>
  <si>
    <r>
      <t xml:space="preserve">Neuhradené FA po lehote splatnosti </t>
    </r>
    <r>
      <rPr>
        <b/>
        <sz val="9"/>
        <color theme="1"/>
        <rFont val="Arial Narrow"/>
        <family val="2"/>
        <charset val="238"/>
      </rPr>
      <t>DO 60 DNÍ</t>
    </r>
  </si>
  <si>
    <t>zostatok splátkový kalendár MAGELLAN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</si>
  <si>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</si>
  <si>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</si>
  <si>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</si>
  <si>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</si>
  <si>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</si>
  <si>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</si>
  <si>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</si>
  <si>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</si>
  <si>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</si>
  <si>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</si>
  <si>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</si>
  <si>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</si>
  <si>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</si>
  <si>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</si>
  <si>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</si>
  <si>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</si>
  <si>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</si>
  <si>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</si>
  <si>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</si>
  <si>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</si>
  <si>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</si>
  <si>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</si>
  <si>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</si>
  <si>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</si>
  <si>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</si>
  <si>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</si>
  <si>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</si>
  <si>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</si>
  <si>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</si>
  <si>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</si>
  <si>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</si>
  <si>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</si>
  <si>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</si>
  <si>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</si>
  <si>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</si>
  <si>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</si>
  <si>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</si>
  <si>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</si>
  <si>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</si>
  <si>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</si>
  <si>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</si>
  <si>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</si>
  <si>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</si>
  <si>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</si>
  <si>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</si>
  <si>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</si>
  <si>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</si>
  <si>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</si>
  <si>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</si>
  <si>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</si>
  <si>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</si>
  <si>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</si>
  <si>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</si>
  <si>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</si>
  <si>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</si>
  <si>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</si>
  <si>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</si>
  <si>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</si>
  <si>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</si>
  <si>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</si>
  <si>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</si>
  <si>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</si>
  <si>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</si>
  <si>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</si>
  <si>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</si>
  <si>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</si>
  <si>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</si>
  <si>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</si>
  <si>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</si>
  <si>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</si>
  <si>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</si>
  <si>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</si>
  <si>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</si>
  <si>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</si>
  <si>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</si>
  <si>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</si>
  <si>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</si>
  <si>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</si>
  <si>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</si>
  <si>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</si>
  <si>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</si>
  <si>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</si>
  <si>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</si>
  <si>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</si>
  <si>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</si>
  <si>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</si>
  <si>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</si>
  <si>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</si>
  <si>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</si>
  <si>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</si>
  <si>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</si>
  <si>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</si>
  <si>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</si>
  <si>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</si>
  <si>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</si>
  <si>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</si>
  <si>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</si>
  <si>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</si>
  <si>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</si>
  <si>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</si>
  <si>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</si>
  <si>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</si>
  <si>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</si>
  <si>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</si>
  <si>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</si>
  <si>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</si>
  <si>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</si>
  <si>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</si>
  <si>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</si>
  <si>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</si>
  <si>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</si>
  <si>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</si>
  <si>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</si>
  <si>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</si>
  <si>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</si>
  <si>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</si>
  <si>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</si>
  <si>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</si>
  <si>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</si>
  <si>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</si>
  <si>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</si>
  <si>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</si>
  <si>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</si>
  <si>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</si>
  <si>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</si>
  <si>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</si>
  <si>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</si>
  <si>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</si>
  <si>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</si>
  <si>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</si>
  <si>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</si>
  <si>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</si>
  <si>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</si>
  <si>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</si>
  <si>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P.č.</t>
  </si>
  <si>
    <t>Veriteľ</t>
  </si>
  <si>
    <t>VÝŠKA POHĽADÁVKY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</si>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</sst>
</file>

<file path=xl/styles.xml><?xml version="1.0" encoding="utf-8"?>
<styleSheet xmlns="http://schemas.openxmlformats.org/spreadsheetml/2006/main">
  <numFmts count="4">
    <numFmt numFmtId="8" formatCode="#,##0.00\ &quot;€&quot;;[Red]\-#,##0.00\ &quot;€&quot;"/>
    <numFmt numFmtId="43" formatCode="_-* #,##0.00\ _€_-;\-* #,##0.00\ _€_-;_-* &quot;-&quot;??\ _€_-;_-@_-"/>
    <numFmt numFmtId="164" formatCode="#,##0.00\ &quot;€&quot;"/>
    <numFmt numFmtId="165" formatCode="#,##0.00\ [$€-1];[Red]\-#,##0.00\ [$€-1]"/>
  </numFmts>
  <fonts count="9">
    <font>
      <sz val="11"/>
      <color theme="1"/>
      <name val="Calibri"/>
      <family val="2"/>
      <charset val="238"/>
      <scheme val="minor"/>
    </font>
    <font>
      <sz val="1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9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17">
    <xf numFmtId="0" fontId="0" fillId="0" borderId="0" xfId="0"/>
    <xf numFmtId="0" fontId="4" fillId="0" borderId="1" xfId="0" applyFont="1" applyBorder="1"/>
    <xf numFmtId="0" fontId="5" fillId="0" borderId="0" xfId="0" applyFont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0" fontId="4" fillId="0" borderId="0" xfId="0" applyFont="1" applyBorder="1"/>
    <xf numFmtId="0" fontId="4" fillId="0" borderId="18" xfId="0" applyFont="1" applyBorder="1"/>
    <xf numFmtId="164" fontId="5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14" fontId="5" fillId="4" borderId="1" xfId="0" applyNumberFormat="1" applyFont="1" applyFill="1" applyBorder="1" applyAlignment="1">
      <alignment horizontal="right" vertical="center"/>
    </xf>
    <xf numFmtId="1" fontId="5" fillId="5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/>
    <xf numFmtId="14" fontId="5" fillId="0" borderId="1" xfId="0" applyNumberFormat="1" applyFont="1" applyFill="1" applyBorder="1"/>
    <xf numFmtId="164" fontId="5" fillId="0" borderId="1" xfId="1" applyNumberFormat="1" applyFont="1" applyFill="1" applyBorder="1" applyAlignment="1">
      <alignment horizontal="right" vertical="center"/>
    </xf>
    <xf numFmtId="2" fontId="5" fillId="0" borderId="1" xfId="0" applyNumberFormat="1" applyFont="1" applyFill="1" applyBorder="1"/>
    <xf numFmtId="164" fontId="6" fillId="0" borderId="1" xfId="0" applyNumberFormat="1" applyFont="1" applyFill="1" applyBorder="1"/>
    <xf numFmtId="164" fontId="6" fillId="0" borderId="1" xfId="1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right"/>
    </xf>
    <xf numFmtId="164" fontId="5" fillId="0" borderId="1" xfId="1" applyNumberFormat="1" applyFont="1" applyBorder="1" applyAlignment="1">
      <alignment horizontal="right" vertical="center"/>
    </xf>
    <xf numFmtId="14" fontId="5" fillId="5" borderId="1" xfId="0" applyNumberFormat="1" applyFont="1" applyFill="1" applyBorder="1"/>
    <xf numFmtId="14" fontId="5" fillId="0" borderId="1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right" vertical="center"/>
    </xf>
    <xf numFmtId="14" fontId="5" fillId="0" borderId="4" xfId="0" applyNumberFormat="1" applyFont="1" applyFill="1" applyBorder="1" applyAlignment="1">
      <alignment vertical="center"/>
    </xf>
    <xf numFmtId="164" fontId="5" fillId="0" borderId="4" xfId="1" applyNumberFormat="1" applyFont="1" applyFill="1" applyBorder="1" applyAlignment="1">
      <alignment horizontal="right" vertical="center"/>
    </xf>
    <xf numFmtId="14" fontId="5" fillId="4" borderId="4" xfId="0" applyNumberFormat="1" applyFont="1" applyFill="1" applyBorder="1" applyAlignment="1">
      <alignment horizontal="right" vertical="center"/>
    </xf>
    <xf numFmtId="164" fontId="6" fillId="0" borderId="4" xfId="1" applyNumberFormat="1" applyFont="1" applyFill="1" applyBorder="1" applyAlignment="1">
      <alignment horizontal="right" vertical="center"/>
    </xf>
    <xf numFmtId="2" fontId="5" fillId="0" borderId="1" xfId="0" applyNumberFormat="1" applyFont="1" applyFill="1" applyBorder="1" applyAlignment="1">
      <alignment horizontal="left" vertical="center"/>
    </xf>
    <xf numFmtId="0" fontId="5" fillId="0" borderId="0" xfId="0" applyFont="1"/>
    <xf numFmtId="2" fontId="5" fillId="8" borderId="1" xfId="0" applyNumberFormat="1" applyFont="1" applyFill="1" applyBorder="1" applyAlignment="1">
      <alignment horizontal="left" vertical="center"/>
    </xf>
    <xf numFmtId="164" fontId="5" fillId="0" borderId="0" xfId="0" applyNumberFormat="1" applyFont="1"/>
    <xf numFmtId="2" fontId="5" fillId="8" borderId="4" xfId="0" applyNumberFormat="1" applyFont="1" applyFill="1" applyBorder="1" applyAlignment="1">
      <alignment horizontal="left" vertical="center"/>
    </xf>
    <xf numFmtId="164" fontId="7" fillId="2" borderId="12" xfId="1" applyNumberFormat="1" applyFont="1" applyFill="1" applyBorder="1" applyAlignment="1">
      <alignment horizontal="right" vertical="center"/>
    </xf>
    <xf numFmtId="0" fontId="5" fillId="0" borderId="0" xfId="0" applyFont="1" applyBorder="1"/>
    <xf numFmtId="164" fontId="5" fillId="8" borderId="1" xfId="1" applyNumberFormat="1" applyFont="1" applyFill="1" applyBorder="1" applyAlignment="1">
      <alignment horizontal="right" vertical="center"/>
    </xf>
    <xf numFmtId="0" fontId="5" fillId="0" borderId="16" xfId="0" applyFont="1" applyBorder="1"/>
    <xf numFmtId="8" fontId="5" fillId="0" borderId="0" xfId="0" applyNumberFormat="1" applyFont="1" applyBorder="1"/>
    <xf numFmtId="164" fontId="5" fillId="0" borderId="17" xfId="0" applyNumberFormat="1" applyFont="1" applyBorder="1"/>
    <xf numFmtId="0" fontId="5" fillId="0" borderId="18" xfId="0" applyFont="1" applyBorder="1"/>
    <xf numFmtId="165" fontId="5" fillId="0" borderId="1" xfId="0" applyNumberFormat="1" applyFont="1" applyBorder="1"/>
    <xf numFmtId="0" fontId="5" fillId="0" borderId="1" xfId="0" applyFont="1" applyBorder="1"/>
    <xf numFmtId="0" fontId="5" fillId="0" borderId="7" xfId="0" applyFont="1" applyBorder="1" applyAlignment="1">
      <alignment horizontal="right"/>
    </xf>
    <xf numFmtId="0" fontId="5" fillId="0" borderId="11" xfId="0" applyFont="1" applyBorder="1"/>
    <xf numFmtId="164" fontId="7" fillId="0" borderId="1" xfId="0" applyNumberFormat="1" applyFont="1" applyBorder="1"/>
    <xf numFmtId="0" fontId="7" fillId="0" borderId="1" xfId="0" applyFont="1" applyBorder="1"/>
    <xf numFmtId="164" fontId="5" fillId="7" borderId="1" xfId="1" applyNumberFormat="1" applyFont="1" applyFill="1" applyBorder="1" applyAlignment="1">
      <alignment horizontal="right" vertical="center"/>
    </xf>
    <xf numFmtId="164" fontId="5" fillId="0" borderId="0" xfId="0" applyNumberFormat="1" applyFont="1" applyBorder="1" applyAlignment="1">
      <alignment vertical="center"/>
    </xf>
    <xf numFmtId="164" fontId="5" fillId="0" borderId="21" xfId="0" applyNumberFormat="1" applyFont="1" applyBorder="1" applyAlignment="1">
      <alignment vertical="center"/>
    </xf>
    <xf numFmtId="164" fontId="7" fillId="2" borderId="12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horizontal="center" vertical="center"/>
    </xf>
    <xf numFmtId="1" fontId="5" fillId="5" borderId="20" xfId="0" applyNumberFormat="1" applyFont="1" applyFill="1" applyBorder="1" applyAlignment="1">
      <alignment horizontal="center" vertical="center"/>
    </xf>
    <xf numFmtId="1" fontId="5" fillId="5" borderId="2" xfId="0" applyNumberFormat="1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vertical="center"/>
    </xf>
    <xf numFmtId="164" fontId="5" fillId="9" borderId="1" xfId="0" applyNumberFormat="1" applyFont="1" applyFill="1" applyBorder="1"/>
    <xf numFmtId="0" fontId="8" fillId="0" borderId="0" xfId="0" applyFont="1"/>
    <xf numFmtId="0" fontId="8" fillId="0" borderId="0" xfId="0" applyFont="1" applyBorder="1"/>
    <xf numFmtId="0" fontId="8" fillId="0" borderId="16" xfId="0" applyFont="1" applyBorder="1"/>
    <xf numFmtId="0" fontId="5" fillId="0" borderId="8" xfId="0" applyFont="1" applyBorder="1"/>
    <xf numFmtId="0" fontId="5" fillId="0" borderId="9" xfId="0" applyFont="1" applyBorder="1"/>
    <xf numFmtId="164" fontId="7" fillId="6" borderId="3" xfId="0" applyNumberFormat="1" applyFont="1" applyFill="1" applyBorder="1"/>
    <xf numFmtId="164" fontId="7" fillId="6" borderId="1" xfId="0" applyNumberFormat="1" applyFont="1" applyFill="1" applyBorder="1"/>
    <xf numFmtId="49" fontId="3" fillId="0" borderId="1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164" fontId="7" fillId="2" borderId="5" xfId="0" applyNumberFormat="1" applyFont="1" applyFill="1" applyBorder="1" applyAlignment="1">
      <alignment horizontal="right" vertical="center"/>
    </xf>
    <xf numFmtId="1" fontId="5" fillId="2" borderId="6" xfId="0" applyNumberFormat="1" applyFont="1" applyFill="1" applyBorder="1" applyAlignment="1">
      <alignment horizontal="center" vertical="center"/>
    </xf>
    <xf numFmtId="164" fontId="5" fillId="0" borderId="0" xfId="1" applyNumberFormat="1" applyFont="1" applyAlignment="1">
      <alignment horizontal="right" vertical="center"/>
    </xf>
    <xf numFmtId="0" fontId="5" fillId="0" borderId="10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164" fontId="7" fillId="6" borderId="19" xfId="0" applyNumberFormat="1" applyFont="1" applyFill="1" applyBorder="1" applyAlignment="1">
      <alignment horizontal="right" vertical="center"/>
    </xf>
    <xf numFmtId="10" fontId="7" fillId="6" borderId="3" xfId="0" applyNumberFormat="1" applyFont="1" applyFill="1" applyBorder="1" applyAlignment="1">
      <alignment horizontal="right" vertical="center"/>
    </xf>
    <xf numFmtId="0" fontId="5" fillId="6" borderId="11" xfId="0" applyFont="1" applyFill="1" applyBorder="1" applyAlignment="1">
      <alignment horizontal="right"/>
    </xf>
    <xf numFmtId="0" fontId="5" fillId="6" borderId="7" xfId="0" applyFont="1" applyFill="1" applyBorder="1" applyAlignment="1">
      <alignment horizontal="right"/>
    </xf>
    <xf numFmtId="0" fontId="5" fillId="6" borderId="10" xfId="0" applyFont="1" applyFill="1" applyBorder="1" applyAlignment="1">
      <alignment horizontal="right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49" fontId="3" fillId="8" borderId="1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left" vertical="center"/>
    </xf>
    <xf numFmtId="49" fontId="5" fillId="8" borderId="1" xfId="0" applyNumberFormat="1" applyFont="1" applyFill="1" applyBorder="1" applyAlignment="1">
      <alignment horizontal="right" vertical="center"/>
    </xf>
    <xf numFmtId="14" fontId="5" fillId="8" borderId="1" xfId="0" applyNumberFormat="1" applyFont="1" applyFill="1" applyBorder="1" applyAlignment="1">
      <alignment horizontal="right" vertical="center"/>
    </xf>
    <xf numFmtId="164" fontId="5" fillId="8" borderId="1" xfId="0" applyNumberFormat="1" applyFont="1" applyFill="1" applyBorder="1" applyAlignment="1">
      <alignment horizontal="right" vertical="center"/>
    </xf>
    <xf numFmtId="164" fontId="6" fillId="8" borderId="1" xfId="0" applyNumberFormat="1" applyFont="1" applyFill="1" applyBorder="1" applyAlignment="1">
      <alignment horizontal="right" vertical="center"/>
    </xf>
    <xf numFmtId="1" fontId="5" fillId="8" borderId="1" xfId="0" applyNumberFormat="1" applyFont="1" applyFill="1" applyBorder="1" applyAlignment="1">
      <alignment horizontal="center" vertical="center"/>
    </xf>
    <xf numFmtId="0" fontId="5" fillId="8" borderId="0" xfId="0" applyFont="1" applyFill="1" applyAlignment="1">
      <alignment horizontal="right" vertical="center"/>
    </xf>
    <xf numFmtId="0" fontId="0" fillId="8" borderId="0" xfId="0" applyFill="1"/>
    <xf numFmtId="0" fontId="5" fillId="8" borderId="0" xfId="0" applyFont="1" applyFill="1" applyBorder="1" applyAlignment="1">
      <alignment horizontal="right" vertical="center"/>
    </xf>
    <xf numFmtId="164" fontId="5" fillId="8" borderId="0" xfId="0" applyNumberFormat="1" applyFont="1" applyFill="1" applyBorder="1" applyAlignment="1">
      <alignment horizontal="right" vertical="center"/>
    </xf>
    <xf numFmtId="0" fontId="5" fillId="8" borderId="8" xfId="0" applyFont="1" applyFill="1" applyBorder="1" applyAlignment="1">
      <alignment horizontal="right" vertical="center"/>
    </xf>
    <xf numFmtId="164" fontId="5" fillId="8" borderId="9" xfId="0" applyNumberFormat="1" applyFont="1" applyFill="1" applyBorder="1" applyAlignment="1">
      <alignment horizontal="right" vertical="center"/>
    </xf>
    <xf numFmtId="0" fontId="3" fillId="8" borderId="1" xfId="0" applyFont="1" applyFill="1" applyBorder="1" applyAlignment="1">
      <alignment horizontal="center" vertical="center"/>
    </xf>
    <xf numFmtId="164" fontId="5" fillId="8" borderId="1" xfId="0" applyNumberFormat="1" applyFont="1" applyFill="1" applyBorder="1" applyAlignment="1">
      <alignment horizontal="left" vertical="center"/>
    </xf>
    <xf numFmtId="0" fontId="5" fillId="8" borderId="1" xfId="0" applyFont="1" applyFill="1" applyBorder="1"/>
    <xf numFmtId="14" fontId="5" fillId="8" borderId="1" xfId="0" applyNumberFormat="1" applyFont="1" applyFill="1" applyBorder="1"/>
    <xf numFmtId="2" fontId="5" fillId="8" borderId="1" xfId="0" applyNumberFormat="1" applyFont="1" applyFill="1" applyBorder="1"/>
    <xf numFmtId="164" fontId="6" fillId="8" borderId="1" xfId="0" applyNumberFormat="1" applyFont="1" applyFill="1" applyBorder="1"/>
    <xf numFmtId="0" fontId="5" fillId="8" borderId="1" xfId="0" applyFont="1" applyFill="1" applyBorder="1" applyAlignment="1">
      <alignment horizontal="right"/>
    </xf>
    <xf numFmtId="164" fontId="6" fillId="8" borderId="1" xfId="1" applyNumberFormat="1" applyFont="1" applyFill="1" applyBorder="1" applyAlignment="1">
      <alignment horizontal="right" vertical="center"/>
    </xf>
    <xf numFmtId="14" fontId="5" fillId="8" borderId="1" xfId="0" applyNumberFormat="1" applyFont="1" applyFill="1" applyBorder="1" applyAlignment="1">
      <alignment horizontal="right"/>
    </xf>
    <xf numFmtId="4" fontId="5" fillId="8" borderId="1" xfId="1" applyNumberFormat="1" applyFont="1" applyFill="1" applyBorder="1" applyAlignment="1">
      <alignment horizontal="right" vertical="center"/>
    </xf>
    <xf numFmtId="0" fontId="5" fillId="8" borderId="1" xfId="0" applyFont="1" applyFill="1" applyBorder="1" applyAlignment="1">
      <alignment horizontal="right" vertical="center"/>
    </xf>
    <xf numFmtId="49" fontId="5" fillId="8" borderId="1" xfId="0" applyNumberFormat="1" applyFont="1" applyFill="1" applyBorder="1" applyAlignment="1">
      <alignment horizontal="right"/>
    </xf>
    <xf numFmtId="0" fontId="5" fillId="8" borderId="1" xfId="0" applyFont="1" applyFill="1" applyBorder="1" applyAlignment="1">
      <alignment vertical="center"/>
    </xf>
    <xf numFmtId="164" fontId="5" fillId="8" borderId="1" xfId="0" applyNumberFormat="1" applyFont="1" applyFill="1" applyBorder="1"/>
    <xf numFmtId="49" fontId="1" fillId="8" borderId="1" xfId="0" applyNumberFormat="1" applyFont="1" applyFill="1" applyBorder="1" applyAlignment="1">
      <alignment horizontal="center" vertical="center"/>
    </xf>
    <xf numFmtId="14" fontId="5" fillId="8" borderId="1" xfId="0" applyNumberFormat="1" applyFont="1" applyFill="1" applyBorder="1" applyAlignment="1">
      <alignment vertical="center"/>
    </xf>
    <xf numFmtId="164" fontId="5" fillId="8" borderId="1" xfId="0" applyNumberFormat="1" applyFont="1" applyFill="1" applyBorder="1" applyAlignment="1">
      <alignment horizontal="right"/>
    </xf>
    <xf numFmtId="1" fontId="3" fillId="8" borderId="1" xfId="0" applyNumberFormat="1" applyFont="1" applyFill="1" applyBorder="1" applyAlignment="1">
      <alignment horizontal="center" vertical="center"/>
    </xf>
  </cellXfs>
  <cellStyles count="2">
    <cellStyle name="čiarky" xfId="1" builtinId="3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0"/>
  <sheetViews>
    <sheetView tabSelected="1" workbookViewId="0">
      <selection activeCell="B13" sqref="B13"/>
    </sheetView>
  </sheetViews>
  <sheetFormatPr defaultRowHeight="15"/>
  <cols>
    <col min="1" max="1" width="9.28515625" customWidth="1"/>
    <col min="2" max="2" width="28.42578125" bestFit="1" customWidth="1"/>
    <col min="3" max="3" width="13.85546875" customWidth="1"/>
    <col min="4" max="4" width="12.85546875" hidden="1" customWidth="1"/>
    <col min="5" max="5" width="14.7109375" customWidth="1"/>
    <col min="6" max="6" width="13.85546875" hidden="1" customWidth="1"/>
    <col min="7" max="7" width="32.85546875" bestFit="1" customWidth="1"/>
    <col min="8" max="8" width="12.85546875" customWidth="1"/>
    <col min="9" max="9" width="17.85546875" customWidth="1"/>
    <col min="10" max="10" width="3.85546875" hidden="1" customWidth="1"/>
    <col min="11" max="11" width="8.7109375" hidden="1" customWidth="1"/>
  </cols>
  <sheetData>
    <row r="1" spans="1:13" ht="39.75" customHeight="1">
      <c r="A1" s="78" t="s">
        <v>458</v>
      </c>
      <c r="B1" s="78" t="s">
        <v>459</v>
      </c>
      <c r="C1" s="78" t="s">
        <v>0</v>
      </c>
      <c r="D1" s="78" t="s">
        <v>1</v>
      </c>
      <c r="E1" s="78" t="s">
        <v>2</v>
      </c>
      <c r="F1" s="78" t="s">
        <v>3</v>
      </c>
      <c r="G1" s="78" t="s">
        <v>4</v>
      </c>
      <c r="H1" s="78" t="s">
        <v>460</v>
      </c>
      <c r="I1" s="9" t="s">
        <v>5</v>
      </c>
      <c r="J1" s="2"/>
      <c r="K1" s="2"/>
    </row>
    <row r="2" spans="1:13" ht="11.25" customHeight="1">
      <c r="A2" s="79"/>
      <c r="B2" s="79"/>
      <c r="C2" s="79"/>
      <c r="D2" s="79"/>
      <c r="E2" s="79"/>
      <c r="F2" s="79"/>
      <c r="G2" s="79"/>
      <c r="H2" s="79"/>
      <c r="I2" s="56">
        <v>42490</v>
      </c>
      <c r="J2" s="2"/>
      <c r="K2" s="2"/>
    </row>
    <row r="3" spans="1:13">
      <c r="A3" s="86" t="s">
        <v>324</v>
      </c>
      <c r="B3" s="87" t="s">
        <v>238</v>
      </c>
      <c r="C3" s="88" t="s">
        <v>237</v>
      </c>
      <c r="D3" s="89">
        <v>38776</v>
      </c>
      <c r="E3" s="89">
        <v>38797</v>
      </c>
      <c r="F3" s="90">
        <v>2929.55</v>
      </c>
      <c r="G3" s="87"/>
      <c r="H3" s="91">
        <v>1000</v>
      </c>
      <c r="I3" s="92">
        <f>+$I$2-E3</f>
        <v>3693</v>
      </c>
      <c r="J3" s="2"/>
      <c r="K3" s="2"/>
    </row>
    <row r="4" spans="1:13">
      <c r="A4" s="86" t="s">
        <v>325</v>
      </c>
      <c r="B4" s="87" t="s">
        <v>238</v>
      </c>
      <c r="C4" s="88" t="s">
        <v>239</v>
      </c>
      <c r="D4" s="89">
        <v>40574</v>
      </c>
      <c r="E4" s="89">
        <v>38894</v>
      </c>
      <c r="F4" s="90">
        <v>23.1</v>
      </c>
      <c r="G4" s="87"/>
      <c r="H4" s="91">
        <v>8.1999999999999993</v>
      </c>
      <c r="I4" s="92">
        <f t="shared" ref="I4:I67" si="0">+$I$2-E4</f>
        <v>3596</v>
      </c>
      <c r="J4" s="93"/>
      <c r="K4" s="93"/>
      <c r="L4" s="94"/>
      <c r="M4" s="94"/>
    </row>
    <row r="5" spans="1:13">
      <c r="A5" s="86" t="s">
        <v>326</v>
      </c>
      <c r="B5" s="87" t="s">
        <v>240</v>
      </c>
      <c r="C5" s="88" t="s">
        <v>241</v>
      </c>
      <c r="D5" s="89">
        <v>39034</v>
      </c>
      <c r="E5" s="89">
        <v>39551</v>
      </c>
      <c r="F5" s="90">
        <v>3372.3</v>
      </c>
      <c r="G5" s="87"/>
      <c r="H5" s="91">
        <v>2606.34</v>
      </c>
      <c r="I5" s="92">
        <f t="shared" si="0"/>
        <v>2939</v>
      </c>
      <c r="J5" s="93"/>
      <c r="K5" s="93"/>
      <c r="L5" s="94"/>
      <c r="M5" s="94"/>
    </row>
    <row r="6" spans="1:13">
      <c r="A6" s="86" t="s">
        <v>327</v>
      </c>
      <c r="B6" s="87" t="s">
        <v>240</v>
      </c>
      <c r="C6" s="88" t="s">
        <v>242</v>
      </c>
      <c r="D6" s="89"/>
      <c r="E6" s="89">
        <v>39551</v>
      </c>
      <c r="F6" s="90">
        <v>1868.5</v>
      </c>
      <c r="G6" s="87"/>
      <c r="H6" s="91">
        <v>1868.51</v>
      </c>
      <c r="I6" s="92">
        <f t="shared" si="0"/>
        <v>2939</v>
      </c>
      <c r="J6" s="93"/>
      <c r="K6" s="93"/>
      <c r="L6" s="94"/>
      <c r="M6" s="94"/>
    </row>
    <row r="7" spans="1:13">
      <c r="A7" s="86" t="s">
        <v>328</v>
      </c>
      <c r="B7" s="87" t="s">
        <v>240</v>
      </c>
      <c r="C7" s="88" t="s">
        <v>243</v>
      </c>
      <c r="D7" s="89"/>
      <c r="E7" s="89">
        <v>39551</v>
      </c>
      <c r="F7" s="90">
        <v>2972.74</v>
      </c>
      <c r="G7" s="87"/>
      <c r="H7" s="91">
        <v>2972.75</v>
      </c>
      <c r="I7" s="92">
        <f t="shared" si="0"/>
        <v>2939</v>
      </c>
      <c r="J7" s="95"/>
      <c r="K7" s="96"/>
      <c r="L7" s="94"/>
      <c r="M7" s="94"/>
    </row>
    <row r="8" spans="1:13">
      <c r="A8" s="86" t="s">
        <v>329</v>
      </c>
      <c r="B8" s="87" t="s">
        <v>245</v>
      </c>
      <c r="C8" s="88" t="s">
        <v>246</v>
      </c>
      <c r="D8" s="89">
        <v>39562</v>
      </c>
      <c r="E8" s="89">
        <v>39576</v>
      </c>
      <c r="F8" s="90">
        <v>4842.66</v>
      </c>
      <c r="G8" s="87"/>
      <c r="H8" s="91">
        <v>829.85</v>
      </c>
      <c r="I8" s="92">
        <f t="shared" si="0"/>
        <v>2914</v>
      </c>
      <c r="J8" s="95"/>
      <c r="K8" s="95"/>
      <c r="L8" s="94"/>
      <c r="M8" s="94"/>
    </row>
    <row r="9" spans="1:13">
      <c r="A9" s="86" t="s">
        <v>330</v>
      </c>
      <c r="B9" s="87" t="s">
        <v>247</v>
      </c>
      <c r="C9" s="88" t="s">
        <v>248</v>
      </c>
      <c r="D9" s="89">
        <v>39577</v>
      </c>
      <c r="E9" s="89">
        <v>39584</v>
      </c>
      <c r="F9" s="90">
        <v>659.31</v>
      </c>
      <c r="G9" s="87"/>
      <c r="H9" s="91">
        <v>659.31</v>
      </c>
      <c r="I9" s="92">
        <f t="shared" si="0"/>
        <v>2906</v>
      </c>
      <c r="J9" s="95"/>
      <c r="K9" s="96"/>
      <c r="L9" s="94"/>
      <c r="M9" s="94"/>
    </row>
    <row r="10" spans="1:13">
      <c r="A10" s="86" t="s">
        <v>331</v>
      </c>
      <c r="B10" s="87" t="s">
        <v>244</v>
      </c>
      <c r="C10" s="88">
        <v>330671</v>
      </c>
      <c r="D10" s="89">
        <v>39462</v>
      </c>
      <c r="E10" s="89">
        <v>40518</v>
      </c>
      <c r="F10" s="90">
        <v>675.05</v>
      </c>
      <c r="G10" s="87"/>
      <c r="H10" s="91">
        <v>675.05</v>
      </c>
      <c r="I10" s="92">
        <f t="shared" si="0"/>
        <v>1972</v>
      </c>
      <c r="J10" s="95"/>
      <c r="K10" s="95"/>
      <c r="L10" s="94"/>
      <c r="M10" s="94"/>
    </row>
    <row r="11" spans="1:13">
      <c r="A11" s="86" t="s">
        <v>332</v>
      </c>
      <c r="B11" s="87" t="s">
        <v>244</v>
      </c>
      <c r="C11" s="88" t="s">
        <v>249</v>
      </c>
      <c r="D11" s="89">
        <v>38698</v>
      </c>
      <c r="E11" s="89">
        <v>40518</v>
      </c>
      <c r="F11" s="90">
        <v>1091.27</v>
      </c>
      <c r="G11" s="87" t="s">
        <v>250</v>
      </c>
      <c r="H11" s="91">
        <v>1091.27</v>
      </c>
      <c r="I11" s="92">
        <f t="shared" si="0"/>
        <v>1972</v>
      </c>
      <c r="J11" s="95"/>
      <c r="K11" s="95"/>
      <c r="L11" s="94"/>
      <c r="M11" s="94"/>
    </row>
    <row r="12" spans="1:13">
      <c r="A12" s="86" t="s">
        <v>333</v>
      </c>
      <c r="B12" s="87"/>
      <c r="C12" s="88"/>
      <c r="D12" s="89"/>
      <c r="E12" s="89">
        <v>40518</v>
      </c>
      <c r="F12" s="90">
        <v>585.03</v>
      </c>
      <c r="G12" s="87" t="s">
        <v>251</v>
      </c>
      <c r="H12" s="91">
        <v>585.03</v>
      </c>
      <c r="I12" s="92">
        <f t="shared" si="0"/>
        <v>1972</v>
      </c>
      <c r="J12" s="95"/>
      <c r="K12" s="96"/>
      <c r="L12" s="94"/>
      <c r="M12" s="94"/>
    </row>
    <row r="13" spans="1:13">
      <c r="A13" s="86" t="s">
        <v>334</v>
      </c>
      <c r="B13" s="87" t="s">
        <v>6</v>
      </c>
      <c r="C13" s="88">
        <v>330671</v>
      </c>
      <c r="D13" s="89">
        <v>40574</v>
      </c>
      <c r="E13" s="89">
        <v>40588</v>
      </c>
      <c r="F13" s="90">
        <v>32.86</v>
      </c>
      <c r="G13" s="87"/>
      <c r="H13" s="91">
        <v>32.86</v>
      </c>
      <c r="I13" s="92">
        <f t="shared" si="0"/>
        <v>1902</v>
      </c>
      <c r="J13" s="95"/>
      <c r="K13" s="95"/>
      <c r="L13" s="94"/>
      <c r="M13" s="94"/>
    </row>
    <row r="14" spans="1:13">
      <c r="A14" s="86" t="s">
        <v>335</v>
      </c>
      <c r="B14" s="87" t="s">
        <v>7</v>
      </c>
      <c r="C14" s="88" t="s">
        <v>8</v>
      </c>
      <c r="D14" s="89">
        <v>40672</v>
      </c>
      <c r="E14" s="89">
        <v>40672</v>
      </c>
      <c r="F14" s="90">
        <v>19.899999999999999</v>
      </c>
      <c r="G14" s="87"/>
      <c r="H14" s="91">
        <v>19.899999999999999</v>
      </c>
      <c r="I14" s="92">
        <f t="shared" si="0"/>
        <v>1818</v>
      </c>
      <c r="J14" s="95"/>
      <c r="K14" s="95"/>
      <c r="L14" s="94"/>
      <c r="M14" s="94"/>
    </row>
    <row r="15" spans="1:13">
      <c r="A15" s="86" t="s">
        <v>336</v>
      </c>
      <c r="B15" s="87" t="s">
        <v>9</v>
      </c>
      <c r="C15" s="88" t="s">
        <v>10</v>
      </c>
      <c r="D15" s="89">
        <v>40704</v>
      </c>
      <c r="E15" s="89">
        <v>40711</v>
      </c>
      <c r="F15" s="90">
        <v>200</v>
      </c>
      <c r="G15" s="87"/>
      <c r="H15" s="91">
        <v>200</v>
      </c>
      <c r="I15" s="92">
        <f t="shared" si="0"/>
        <v>1779</v>
      </c>
      <c r="J15" s="95"/>
      <c r="K15" s="95"/>
      <c r="L15" s="94"/>
      <c r="M15" s="94"/>
    </row>
    <row r="16" spans="1:13">
      <c r="A16" s="86" t="s">
        <v>337</v>
      </c>
      <c r="B16" s="87" t="s">
        <v>11</v>
      </c>
      <c r="C16" s="88" t="s">
        <v>12</v>
      </c>
      <c r="D16" s="89">
        <v>40742</v>
      </c>
      <c r="E16" s="89">
        <v>40796</v>
      </c>
      <c r="F16" s="90">
        <v>2906.7</v>
      </c>
      <c r="G16" s="87"/>
      <c r="H16" s="91">
        <v>2906.7</v>
      </c>
      <c r="I16" s="92">
        <f t="shared" si="0"/>
        <v>1694</v>
      </c>
      <c r="J16" s="95"/>
      <c r="K16" s="95"/>
      <c r="L16" s="94"/>
      <c r="M16" s="94"/>
    </row>
    <row r="17" spans="1:13">
      <c r="A17" s="86" t="s">
        <v>338</v>
      </c>
      <c r="B17" s="87" t="s">
        <v>13</v>
      </c>
      <c r="C17" s="88" t="s">
        <v>14</v>
      </c>
      <c r="D17" s="89">
        <v>40805</v>
      </c>
      <c r="E17" s="89">
        <v>40830</v>
      </c>
      <c r="F17" s="90">
        <v>400</v>
      </c>
      <c r="G17" s="87"/>
      <c r="H17" s="91">
        <v>400</v>
      </c>
      <c r="I17" s="92">
        <f t="shared" si="0"/>
        <v>1660</v>
      </c>
      <c r="J17" s="95"/>
      <c r="K17" s="95"/>
      <c r="L17" s="94"/>
      <c r="M17" s="94"/>
    </row>
    <row r="18" spans="1:13">
      <c r="A18" s="86" t="s">
        <v>339</v>
      </c>
      <c r="B18" s="87" t="s">
        <v>11</v>
      </c>
      <c r="C18" s="88" t="s">
        <v>15</v>
      </c>
      <c r="D18" s="89">
        <v>40833</v>
      </c>
      <c r="E18" s="89">
        <v>40863</v>
      </c>
      <c r="F18" s="90">
        <v>1695</v>
      </c>
      <c r="G18" s="87"/>
      <c r="H18" s="91">
        <v>1695</v>
      </c>
      <c r="I18" s="92">
        <f t="shared" si="0"/>
        <v>1627</v>
      </c>
      <c r="J18" s="95"/>
      <c r="K18" s="95"/>
      <c r="L18" s="94"/>
      <c r="M18" s="94"/>
    </row>
    <row r="19" spans="1:13">
      <c r="A19" s="86" t="s">
        <v>340</v>
      </c>
      <c r="B19" s="87" t="s">
        <v>16</v>
      </c>
      <c r="C19" s="88" t="s">
        <v>17</v>
      </c>
      <c r="D19" s="89">
        <v>40815</v>
      </c>
      <c r="E19" s="89">
        <v>40829</v>
      </c>
      <c r="F19" s="90">
        <v>2880.18</v>
      </c>
      <c r="G19" s="87"/>
      <c r="H19" s="91">
        <v>2880.18</v>
      </c>
      <c r="I19" s="92">
        <f t="shared" si="0"/>
        <v>1661</v>
      </c>
      <c r="J19" s="93"/>
      <c r="K19" s="93"/>
      <c r="L19" s="94"/>
      <c r="M19" s="94"/>
    </row>
    <row r="20" spans="1:13">
      <c r="A20" s="86" t="s">
        <v>341</v>
      </c>
      <c r="B20" s="87" t="s">
        <v>252</v>
      </c>
      <c r="C20" s="88" t="s">
        <v>253</v>
      </c>
      <c r="D20" s="89">
        <v>40844</v>
      </c>
      <c r="E20" s="89">
        <v>40855</v>
      </c>
      <c r="F20" s="90">
        <v>2000</v>
      </c>
      <c r="G20" s="87"/>
      <c r="H20" s="91">
        <v>2000</v>
      </c>
      <c r="I20" s="92">
        <f t="shared" si="0"/>
        <v>1635</v>
      </c>
      <c r="J20" s="93"/>
      <c r="K20" s="93"/>
      <c r="L20" s="94"/>
      <c r="M20" s="94"/>
    </row>
    <row r="21" spans="1:13" ht="15.75" thickBot="1">
      <c r="A21" s="86" t="s">
        <v>342</v>
      </c>
      <c r="B21" s="87" t="s">
        <v>18</v>
      </c>
      <c r="C21" s="88" t="s">
        <v>19</v>
      </c>
      <c r="D21" s="89">
        <v>40890</v>
      </c>
      <c r="E21" s="89">
        <v>40904</v>
      </c>
      <c r="F21" s="90">
        <v>44.95</v>
      </c>
      <c r="G21" s="87"/>
      <c r="H21" s="91">
        <v>44.95</v>
      </c>
      <c r="I21" s="92">
        <f t="shared" si="0"/>
        <v>1586</v>
      </c>
      <c r="J21" s="97">
        <v>2011</v>
      </c>
      <c r="K21" s="98">
        <f>SUM(H3:H21)</f>
        <v>22475.9</v>
      </c>
      <c r="L21" s="94"/>
      <c r="M21" s="94"/>
    </row>
    <row r="22" spans="1:13">
      <c r="A22" s="86" t="s">
        <v>343</v>
      </c>
      <c r="B22" s="87" t="s">
        <v>20</v>
      </c>
      <c r="C22" s="88" t="s">
        <v>21</v>
      </c>
      <c r="D22" s="89">
        <v>41015</v>
      </c>
      <c r="E22" s="89">
        <v>41029</v>
      </c>
      <c r="F22" s="90">
        <v>233</v>
      </c>
      <c r="G22" s="87" t="s">
        <v>22</v>
      </c>
      <c r="H22" s="91">
        <v>233</v>
      </c>
      <c r="I22" s="92">
        <f t="shared" si="0"/>
        <v>1461</v>
      </c>
      <c r="J22" s="93"/>
      <c r="K22" s="93"/>
      <c r="L22" s="94"/>
      <c r="M22" s="94"/>
    </row>
    <row r="23" spans="1:13">
      <c r="A23" s="86" t="s">
        <v>344</v>
      </c>
      <c r="B23" s="87" t="s">
        <v>23</v>
      </c>
      <c r="C23" s="88" t="s">
        <v>24</v>
      </c>
      <c r="D23" s="89">
        <v>41080</v>
      </c>
      <c r="E23" s="89">
        <v>41089</v>
      </c>
      <c r="F23" s="90">
        <v>1344</v>
      </c>
      <c r="G23" s="87" t="s">
        <v>22</v>
      </c>
      <c r="H23" s="91">
        <v>1344</v>
      </c>
      <c r="I23" s="92">
        <f t="shared" si="0"/>
        <v>1401</v>
      </c>
      <c r="J23" s="93"/>
      <c r="K23" s="93"/>
      <c r="L23" s="94"/>
      <c r="M23" s="94"/>
    </row>
    <row r="24" spans="1:13">
      <c r="A24" s="86" t="s">
        <v>345</v>
      </c>
      <c r="B24" s="87" t="s">
        <v>25</v>
      </c>
      <c r="C24" s="88" t="s">
        <v>26</v>
      </c>
      <c r="D24" s="89">
        <v>41113</v>
      </c>
      <c r="E24" s="89">
        <v>41127</v>
      </c>
      <c r="F24" s="90">
        <v>3932.55</v>
      </c>
      <c r="G24" s="87" t="s">
        <v>27</v>
      </c>
      <c r="H24" s="91">
        <v>3000</v>
      </c>
      <c r="I24" s="92">
        <f t="shared" si="0"/>
        <v>1363</v>
      </c>
      <c r="J24" s="93"/>
      <c r="K24" s="93"/>
      <c r="L24" s="94"/>
      <c r="M24" s="94"/>
    </row>
    <row r="25" spans="1:13" ht="15.75" thickBot="1">
      <c r="A25" s="86" t="s">
        <v>346</v>
      </c>
      <c r="B25" s="87" t="s">
        <v>28</v>
      </c>
      <c r="C25" s="88" t="s">
        <v>29</v>
      </c>
      <c r="D25" s="89">
        <v>41222</v>
      </c>
      <c r="E25" s="89">
        <v>41229</v>
      </c>
      <c r="F25" s="90">
        <v>1554</v>
      </c>
      <c r="G25" s="87" t="s">
        <v>30</v>
      </c>
      <c r="H25" s="91">
        <v>1000</v>
      </c>
      <c r="I25" s="92">
        <f t="shared" si="0"/>
        <v>1261</v>
      </c>
      <c r="J25" s="97">
        <v>2012</v>
      </c>
      <c r="K25" s="98">
        <f>SUM(H22:H25)</f>
        <v>5577</v>
      </c>
      <c r="L25" s="94"/>
      <c r="M25" s="94"/>
    </row>
    <row r="26" spans="1:13">
      <c r="A26" s="86" t="s">
        <v>347</v>
      </c>
      <c r="B26" s="87" t="s">
        <v>31</v>
      </c>
      <c r="C26" s="88" t="s">
        <v>32</v>
      </c>
      <c r="D26" s="89">
        <v>41274</v>
      </c>
      <c r="E26" s="89">
        <v>41291</v>
      </c>
      <c r="F26" s="90">
        <v>5641.45</v>
      </c>
      <c r="G26" s="87" t="s">
        <v>33</v>
      </c>
      <c r="H26" s="91">
        <v>1300</v>
      </c>
      <c r="I26" s="92">
        <f t="shared" si="0"/>
        <v>1199</v>
      </c>
      <c r="J26" s="93"/>
      <c r="K26" s="93"/>
      <c r="L26" s="94"/>
      <c r="M26" s="94"/>
    </row>
    <row r="27" spans="1:13">
      <c r="A27" s="99">
        <v>25</v>
      </c>
      <c r="B27" s="87" t="s">
        <v>34</v>
      </c>
      <c r="C27" s="88" t="s">
        <v>35</v>
      </c>
      <c r="D27" s="89">
        <v>41380</v>
      </c>
      <c r="E27" s="89">
        <v>41387</v>
      </c>
      <c r="F27" s="90">
        <v>1105</v>
      </c>
      <c r="G27" s="87" t="s">
        <v>36</v>
      </c>
      <c r="H27" s="91">
        <v>1105</v>
      </c>
      <c r="I27" s="92">
        <f t="shared" si="0"/>
        <v>1103</v>
      </c>
      <c r="J27" s="93"/>
      <c r="K27" s="93"/>
      <c r="L27" s="94"/>
      <c r="M27" s="94"/>
    </row>
    <row r="28" spans="1:13">
      <c r="A28" s="99">
        <v>26</v>
      </c>
      <c r="B28" s="87" t="s">
        <v>20</v>
      </c>
      <c r="C28" s="88" t="s">
        <v>37</v>
      </c>
      <c r="D28" s="89">
        <v>41394</v>
      </c>
      <c r="E28" s="89">
        <v>41408</v>
      </c>
      <c r="F28" s="90">
        <v>175</v>
      </c>
      <c r="G28" s="87" t="s">
        <v>38</v>
      </c>
      <c r="H28" s="91">
        <v>175</v>
      </c>
      <c r="I28" s="92">
        <f t="shared" si="0"/>
        <v>1082</v>
      </c>
      <c r="J28" s="2"/>
      <c r="K28" s="2"/>
    </row>
    <row r="29" spans="1:13">
      <c r="A29" s="99">
        <v>27</v>
      </c>
      <c r="B29" s="87" t="s">
        <v>39</v>
      </c>
      <c r="C29" s="88">
        <v>1300106627</v>
      </c>
      <c r="D29" s="89">
        <v>41432</v>
      </c>
      <c r="E29" s="89">
        <v>41453</v>
      </c>
      <c r="F29" s="90">
        <v>262.32</v>
      </c>
      <c r="G29" s="87" t="s">
        <v>40</v>
      </c>
      <c r="H29" s="91">
        <v>262.32</v>
      </c>
      <c r="I29" s="92">
        <f t="shared" si="0"/>
        <v>1037</v>
      </c>
      <c r="J29" s="2"/>
      <c r="K29" s="2"/>
    </row>
    <row r="30" spans="1:13">
      <c r="A30" s="99">
        <v>28</v>
      </c>
      <c r="B30" s="87" t="s">
        <v>41</v>
      </c>
      <c r="C30" s="88" t="s">
        <v>42</v>
      </c>
      <c r="D30" s="89">
        <v>41428</v>
      </c>
      <c r="E30" s="89">
        <v>41442</v>
      </c>
      <c r="F30" s="90">
        <v>911.26</v>
      </c>
      <c r="G30" s="87" t="s">
        <v>43</v>
      </c>
      <c r="H30" s="91">
        <v>911.26</v>
      </c>
      <c r="I30" s="92">
        <f t="shared" si="0"/>
        <v>1048</v>
      </c>
      <c r="J30" s="2"/>
      <c r="K30" s="2"/>
    </row>
    <row r="31" spans="1:13">
      <c r="A31" s="99">
        <v>29</v>
      </c>
      <c r="B31" s="87" t="s">
        <v>44</v>
      </c>
      <c r="C31" s="88">
        <v>20130053</v>
      </c>
      <c r="D31" s="89">
        <v>41439</v>
      </c>
      <c r="E31" s="89">
        <v>41449</v>
      </c>
      <c r="F31" s="90">
        <v>660</v>
      </c>
      <c r="G31" s="87" t="s">
        <v>45</v>
      </c>
      <c r="H31" s="91">
        <v>660</v>
      </c>
      <c r="I31" s="92">
        <f t="shared" si="0"/>
        <v>1041</v>
      </c>
      <c r="J31" s="2"/>
      <c r="K31" s="2"/>
    </row>
    <row r="32" spans="1:13">
      <c r="A32" s="99">
        <v>30</v>
      </c>
      <c r="B32" s="87" t="s">
        <v>46</v>
      </c>
      <c r="C32" s="88" t="s">
        <v>47</v>
      </c>
      <c r="D32" s="89">
        <v>41421</v>
      </c>
      <c r="E32" s="89">
        <v>41435</v>
      </c>
      <c r="F32" s="90">
        <v>960</v>
      </c>
      <c r="G32" s="87" t="s">
        <v>48</v>
      </c>
      <c r="H32" s="91">
        <v>960</v>
      </c>
      <c r="I32" s="92">
        <f t="shared" si="0"/>
        <v>1055</v>
      </c>
      <c r="J32" s="2"/>
      <c r="K32" s="2"/>
    </row>
    <row r="33" spans="1:11">
      <c r="A33" s="99">
        <v>31</v>
      </c>
      <c r="B33" s="87" t="s">
        <v>285</v>
      </c>
      <c r="C33" s="88" t="s">
        <v>286</v>
      </c>
      <c r="D33" s="89">
        <v>41457</v>
      </c>
      <c r="E33" s="89">
        <v>41471</v>
      </c>
      <c r="F33" s="90">
        <v>985.32</v>
      </c>
      <c r="G33" s="87" t="s">
        <v>62</v>
      </c>
      <c r="H33" s="91">
        <v>985.32</v>
      </c>
      <c r="I33" s="92">
        <f t="shared" si="0"/>
        <v>1019</v>
      </c>
      <c r="J33" s="2"/>
      <c r="K33" s="2"/>
    </row>
    <row r="34" spans="1:11">
      <c r="A34" s="99">
        <v>32</v>
      </c>
      <c r="B34" s="87" t="s">
        <v>50</v>
      </c>
      <c r="C34" s="88" t="s">
        <v>51</v>
      </c>
      <c r="D34" s="89">
        <v>41459</v>
      </c>
      <c r="E34" s="89">
        <v>41480</v>
      </c>
      <c r="F34" s="90">
        <v>204.8</v>
      </c>
      <c r="G34" s="87" t="s">
        <v>52</v>
      </c>
      <c r="H34" s="91">
        <v>204.8</v>
      </c>
      <c r="I34" s="92">
        <f t="shared" si="0"/>
        <v>1010</v>
      </c>
      <c r="J34" s="2"/>
      <c r="K34" s="2"/>
    </row>
    <row r="35" spans="1:11">
      <c r="A35" s="99">
        <v>33</v>
      </c>
      <c r="B35" s="87" t="s">
        <v>41</v>
      </c>
      <c r="C35" s="88" t="s">
        <v>53</v>
      </c>
      <c r="D35" s="89" t="s">
        <v>54</v>
      </c>
      <c r="E35" s="89">
        <v>41502</v>
      </c>
      <c r="F35" s="90">
        <v>601.66</v>
      </c>
      <c r="G35" s="87" t="s">
        <v>55</v>
      </c>
      <c r="H35" s="91">
        <v>601.66</v>
      </c>
      <c r="I35" s="92">
        <f t="shared" si="0"/>
        <v>988</v>
      </c>
      <c r="J35" s="2"/>
      <c r="K35" s="2"/>
    </row>
    <row r="36" spans="1:11">
      <c r="A36" s="99">
        <v>34</v>
      </c>
      <c r="B36" s="87" t="s">
        <v>56</v>
      </c>
      <c r="C36" s="88" t="s">
        <v>57</v>
      </c>
      <c r="D36" s="88" t="s">
        <v>58</v>
      </c>
      <c r="E36" s="89">
        <v>41545</v>
      </c>
      <c r="F36" s="90">
        <v>11616</v>
      </c>
      <c r="G36" s="87" t="s">
        <v>59</v>
      </c>
      <c r="H36" s="91">
        <v>11616</v>
      </c>
      <c r="I36" s="92">
        <f t="shared" si="0"/>
        <v>945</v>
      </c>
      <c r="J36" s="2"/>
      <c r="K36" s="2"/>
    </row>
    <row r="37" spans="1:11">
      <c r="A37" s="99">
        <v>35</v>
      </c>
      <c r="B37" s="87" t="s">
        <v>60</v>
      </c>
      <c r="C37" s="88" t="s">
        <v>61</v>
      </c>
      <c r="D37" s="89">
        <v>41548</v>
      </c>
      <c r="E37" s="89">
        <v>41562</v>
      </c>
      <c r="F37" s="90">
        <v>563</v>
      </c>
      <c r="G37" s="87" t="s">
        <v>27</v>
      </c>
      <c r="H37" s="91">
        <v>563</v>
      </c>
      <c r="I37" s="92">
        <f t="shared" si="0"/>
        <v>928</v>
      </c>
      <c r="J37" s="2"/>
      <c r="K37" s="2"/>
    </row>
    <row r="38" spans="1:11">
      <c r="A38" s="99">
        <v>36</v>
      </c>
      <c r="B38" s="87" t="s">
        <v>64</v>
      </c>
      <c r="C38" s="88" t="s">
        <v>65</v>
      </c>
      <c r="D38" s="89">
        <v>41565</v>
      </c>
      <c r="E38" s="89">
        <v>41582</v>
      </c>
      <c r="F38" s="90">
        <v>288</v>
      </c>
      <c r="G38" s="87" t="s">
        <v>63</v>
      </c>
      <c r="H38" s="91">
        <v>288</v>
      </c>
      <c r="I38" s="92">
        <f t="shared" si="0"/>
        <v>908</v>
      </c>
      <c r="J38" s="2"/>
      <c r="K38" s="2"/>
    </row>
    <row r="39" spans="1:11">
      <c r="A39" s="99">
        <v>37</v>
      </c>
      <c r="B39" s="87" t="s">
        <v>64</v>
      </c>
      <c r="C39" s="88" t="s">
        <v>66</v>
      </c>
      <c r="D39" s="89">
        <v>41575</v>
      </c>
      <c r="E39" s="89">
        <v>41589</v>
      </c>
      <c r="F39" s="90">
        <v>177.04</v>
      </c>
      <c r="G39" s="87" t="s">
        <v>22</v>
      </c>
      <c r="H39" s="91">
        <v>177.04</v>
      </c>
      <c r="I39" s="92">
        <f t="shared" si="0"/>
        <v>901</v>
      </c>
      <c r="J39" s="2"/>
      <c r="K39" s="2"/>
    </row>
    <row r="40" spans="1:11">
      <c r="A40" s="99">
        <v>38</v>
      </c>
      <c r="B40" s="87" t="s">
        <v>67</v>
      </c>
      <c r="C40" s="88" t="s">
        <v>68</v>
      </c>
      <c r="D40" s="89">
        <v>41576</v>
      </c>
      <c r="E40" s="89">
        <v>41590</v>
      </c>
      <c r="F40" s="90">
        <v>120</v>
      </c>
      <c r="G40" s="87" t="s">
        <v>69</v>
      </c>
      <c r="H40" s="91">
        <v>120</v>
      </c>
      <c r="I40" s="92">
        <f t="shared" si="0"/>
        <v>900</v>
      </c>
      <c r="J40" s="2"/>
      <c r="K40" s="2"/>
    </row>
    <row r="41" spans="1:11">
      <c r="A41" s="99">
        <v>39</v>
      </c>
      <c r="B41" s="87" t="s">
        <v>60</v>
      </c>
      <c r="C41" s="88" t="s">
        <v>70</v>
      </c>
      <c r="D41" s="89">
        <v>41944</v>
      </c>
      <c r="E41" s="89">
        <v>41593</v>
      </c>
      <c r="F41" s="90">
        <v>931</v>
      </c>
      <c r="G41" s="87" t="s">
        <v>27</v>
      </c>
      <c r="H41" s="91">
        <v>931</v>
      </c>
      <c r="I41" s="92">
        <f t="shared" si="0"/>
        <v>897</v>
      </c>
      <c r="J41" s="2"/>
      <c r="K41" s="2"/>
    </row>
    <row r="42" spans="1:11">
      <c r="A42" s="99">
        <v>40</v>
      </c>
      <c r="B42" s="87" t="s">
        <v>71</v>
      </c>
      <c r="C42" s="88" t="s">
        <v>72</v>
      </c>
      <c r="D42" s="89">
        <v>41582</v>
      </c>
      <c r="E42" s="89">
        <v>41607</v>
      </c>
      <c r="F42" s="90">
        <v>27.88</v>
      </c>
      <c r="G42" s="87" t="s">
        <v>73</v>
      </c>
      <c r="H42" s="91">
        <v>27.88</v>
      </c>
      <c r="I42" s="92">
        <f t="shared" si="0"/>
        <v>883</v>
      </c>
      <c r="J42" s="2"/>
      <c r="K42" s="2"/>
    </row>
    <row r="43" spans="1:11">
      <c r="A43" s="99">
        <v>41</v>
      </c>
      <c r="B43" s="87" t="s">
        <v>74</v>
      </c>
      <c r="C43" s="88" t="s">
        <v>75</v>
      </c>
      <c r="D43" s="89">
        <v>41586</v>
      </c>
      <c r="E43" s="89">
        <v>41596</v>
      </c>
      <c r="F43" s="90">
        <v>1328.68</v>
      </c>
      <c r="G43" s="100" t="s">
        <v>76</v>
      </c>
      <c r="H43" s="91">
        <v>800</v>
      </c>
      <c r="I43" s="92">
        <f t="shared" si="0"/>
        <v>894</v>
      </c>
      <c r="J43" s="2"/>
      <c r="K43" s="2"/>
    </row>
    <row r="44" spans="1:11">
      <c r="A44" s="99">
        <v>42</v>
      </c>
      <c r="B44" s="87" t="s">
        <v>77</v>
      </c>
      <c r="C44" s="88" t="s">
        <v>78</v>
      </c>
      <c r="D44" s="89">
        <v>41611</v>
      </c>
      <c r="E44" s="89">
        <v>41625</v>
      </c>
      <c r="F44" s="90">
        <v>711.26</v>
      </c>
      <c r="G44" s="87" t="s">
        <v>40</v>
      </c>
      <c r="H44" s="91">
        <v>711.26</v>
      </c>
      <c r="I44" s="92">
        <f t="shared" si="0"/>
        <v>865</v>
      </c>
      <c r="J44" s="2"/>
      <c r="K44" s="2"/>
    </row>
    <row r="45" spans="1:11">
      <c r="A45" s="99">
        <v>43</v>
      </c>
      <c r="B45" s="87" t="s">
        <v>79</v>
      </c>
      <c r="C45" s="88" t="s">
        <v>80</v>
      </c>
      <c r="D45" s="89">
        <v>41610</v>
      </c>
      <c r="E45" s="89">
        <v>41624</v>
      </c>
      <c r="F45" s="90">
        <v>165.93</v>
      </c>
      <c r="G45" s="87" t="s">
        <v>81</v>
      </c>
      <c r="H45" s="91">
        <v>165.93</v>
      </c>
      <c r="I45" s="92">
        <f t="shared" si="0"/>
        <v>866</v>
      </c>
      <c r="J45" s="2"/>
      <c r="K45" s="2"/>
    </row>
    <row r="46" spans="1:11" ht="15.75" thickBot="1">
      <c r="A46" s="99">
        <v>44</v>
      </c>
      <c r="B46" s="87" t="s">
        <v>34</v>
      </c>
      <c r="C46" s="88" t="s">
        <v>82</v>
      </c>
      <c r="D46" s="89">
        <v>41596</v>
      </c>
      <c r="E46" s="89">
        <v>41608</v>
      </c>
      <c r="F46" s="90">
        <v>1105</v>
      </c>
      <c r="G46" s="87" t="s">
        <v>36</v>
      </c>
      <c r="H46" s="91">
        <v>1105</v>
      </c>
      <c r="I46" s="92">
        <f t="shared" si="0"/>
        <v>882</v>
      </c>
      <c r="J46" s="3">
        <v>2013</v>
      </c>
      <c r="K46" s="4">
        <f>SUM(H26:H46)</f>
        <v>23670.47</v>
      </c>
    </row>
    <row r="47" spans="1:11">
      <c r="A47" s="99">
        <v>45</v>
      </c>
      <c r="B47" s="87" t="s">
        <v>11</v>
      </c>
      <c r="C47" s="88" t="s">
        <v>83</v>
      </c>
      <c r="D47" s="89">
        <v>41588</v>
      </c>
      <c r="E47" s="89">
        <v>41648</v>
      </c>
      <c r="F47" s="90">
        <v>28878.94</v>
      </c>
      <c r="G47" s="87" t="s">
        <v>294</v>
      </c>
      <c r="H47" s="91">
        <v>28878.94</v>
      </c>
      <c r="I47" s="92">
        <f t="shared" si="0"/>
        <v>842</v>
      </c>
      <c r="J47" s="2"/>
      <c r="K47" s="2"/>
    </row>
    <row r="48" spans="1:11">
      <c r="A48" s="99">
        <v>46</v>
      </c>
      <c r="B48" s="87" t="s">
        <v>84</v>
      </c>
      <c r="C48" s="88" t="s">
        <v>85</v>
      </c>
      <c r="D48" s="89">
        <v>41639</v>
      </c>
      <c r="E48" s="89">
        <v>41653</v>
      </c>
      <c r="F48" s="90">
        <v>453.6</v>
      </c>
      <c r="G48" s="87" t="s">
        <v>63</v>
      </c>
      <c r="H48" s="91">
        <v>200</v>
      </c>
      <c r="I48" s="92">
        <f t="shared" si="0"/>
        <v>837</v>
      </c>
      <c r="J48" s="2"/>
      <c r="K48" s="2"/>
    </row>
    <row r="49" spans="1:11">
      <c r="A49" s="99">
        <v>47</v>
      </c>
      <c r="B49" s="101" t="s">
        <v>86</v>
      </c>
      <c r="C49" s="101">
        <v>7242972597</v>
      </c>
      <c r="D49" s="102">
        <v>41640</v>
      </c>
      <c r="E49" s="89">
        <v>41654</v>
      </c>
      <c r="F49" s="38">
        <v>1169</v>
      </c>
      <c r="G49" s="103" t="s">
        <v>87</v>
      </c>
      <c r="H49" s="104">
        <v>1169</v>
      </c>
      <c r="I49" s="92">
        <f t="shared" si="0"/>
        <v>836</v>
      </c>
      <c r="J49" s="2"/>
      <c r="K49" s="2"/>
    </row>
    <row r="50" spans="1:11">
      <c r="A50" s="99">
        <v>48</v>
      </c>
      <c r="B50" s="101" t="s">
        <v>88</v>
      </c>
      <c r="C50" s="101">
        <v>330671</v>
      </c>
      <c r="D50" s="102">
        <v>41641</v>
      </c>
      <c r="E50" s="89">
        <v>41655</v>
      </c>
      <c r="F50" s="38">
        <v>32.86</v>
      </c>
      <c r="G50" s="103" t="s">
        <v>89</v>
      </c>
      <c r="H50" s="104">
        <v>32.86</v>
      </c>
      <c r="I50" s="92">
        <f t="shared" si="0"/>
        <v>835</v>
      </c>
      <c r="J50" s="2"/>
      <c r="K50" s="2"/>
    </row>
    <row r="51" spans="1:11">
      <c r="A51" s="86" t="s">
        <v>348</v>
      </c>
      <c r="B51" s="101" t="s">
        <v>90</v>
      </c>
      <c r="C51" s="101">
        <v>555133</v>
      </c>
      <c r="D51" s="102">
        <v>41670</v>
      </c>
      <c r="E51" s="89">
        <v>41680</v>
      </c>
      <c r="F51" s="38">
        <v>1.1499999999999999</v>
      </c>
      <c r="G51" s="103" t="s">
        <v>91</v>
      </c>
      <c r="H51" s="104">
        <v>1.1499999999999999</v>
      </c>
      <c r="I51" s="92">
        <f t="shared" si="0"/>
        <v>810</v>
      </c>
      <c r="J51" s="2"/>
      <c r="K51" s="2"/>
    </row>
    <row r="52" spans="1:11">
      <c r="A52" s="86" t="s">
        <v>349</v>
      </c>
      <c r="B52" s="101" t="s">
        <v>86</v>
      </c>
      <c r="C52" s="101">
        <v>7272972758</v>
      </c>
      <c r="D52" s="102">
        <v>41671</v>
      </c>
      <c r="E52" s="89">
        <v>41687</v>
      </c>
      <c r="F52" s="38">
        <v>1133</v>
      </c>
      <c r="G52" s="103" t="s">
        <v>92</v>
      </c>
      <c r="H52" s="104">
        <v>1133</v>
      </c>
      <c r="I52" s="92">
        <f t="shared" si="0"/>
        <v>803</v>
      </c>
      <c r="J52" s="2"/>
      <c r="K52" s="2"/>
    </row>
    <row r="53" spans="1:11">
      <c r="A53" s="86" t="s">
        <v>350</v>
      </c>
      <c r="B53" s="101" t="s">
        <v>93</v>
      </c>
      <c r="C53" s="105" t="s">
        <v>94</v>
      </c>
      <c r="D53" s="102">
        <v>41680</v>
      </c>
      <c r="E53" s="89">
        <v>41698</v>
      </c>
      <c r="F53" s="38">
        <v>509</v>
      </c>
      <c r="G53" s="103" t="s">
        <v>95</v>
      </c>
      <c r="H53" s="104">
        <v>509</v>
      </c>
      <c r="I53" s="92">
        <f t="shared" si="0"/>
        <v>792</v>
      </c>
      <c r="J53" s="2"/>
      <c r="K53" s="2"/>
    </row>
    <row r="54" spans="1:11">
      <c r="A54" s="86" t="s">
        <v>351</v>
      </c>
      <c r="B54" s="101" t="s">
        <v>86</v>
      </c>
      <c r="C54" s="105">
        <v>6300049811</v>
      </c>
      <c r="D54" s="102">
        <v>41699</v>
      </c>
      <c r="E54" s="89">
        <v>41713</v>
      </c>
      <c r="F54" s="38">
        <v>1068</v>
      </c>
      <c r="G54" s="103" t="s">
        <v>96</v>
      </c>
      <c r="H54" s="106">
        <v>1068</v>
      </c>
      <c r="I54" s="92">
        <f t="shared" si="0"/>
        <v>777</v>
      </c>
      <c r="J54" s="2"/>
      <c r="K54" s="2"/>
    </row>
    <row r="55" spans="1:11">
      <c r="A55" s="86" t="s">
        <v>352</v>
      </c>
      <c r="B55" s="101" t="s">
        <v>97</v>
      </c>
      <c r="C55" s="107">
        <v>2014016</v>
      </c>
      <c r="D55" s="102">
        <v>41705</v>
      </c>
      <c r="E55" s="89">
        <v>41719</v>
      </c>
      <c r="F55" s="108">
        <v>910</v>
      </c>
      <c r="G55" s="103" t="s">
        <v>98</v>
      </c>
      <c r="H55" s="106">
        <v>910</v>
      </c>
      <c r="I55" s="92">
        <f t="shared" si="0"/>
        <v>771</v>
      </c>
      <c r="J55" s="2"/>
      <c r="K55" s="2"/>
    </row>
    <row r="56" spans="1:11">
      <c r="A56" s="86" t="s">
        <v>353</v>
      </c>
      <c r="B56" s="101" t="s">
        <v>99</v>
      </c>
      <c r="C56" s="105">
        <v>5590015316</v>
      </c>
      <c r="D56" s="102">
        <v>41711</v>
      </c>
      <c r="E56" s="89">
        <v>41725</v>
      </c>
      <c r="F56" s="38">
        <v>25.09</v>
      </c>
      <c r="G56" s="103" t="s">
        <v>100</v>
      </c>
      <c r="H56" s="106">
        <v>25.09</v>
      </c>
      <c r="I56" s="92">
        <f t="shared" si="0"/>
        <v>765</v>
      </c>
      <c r="J56" s="2"/>
      <c r="K56" s="2"/>
    </row>
    <row r="57" spans="1:11">
      <c r="A57" s="86" t="s">
        <v>354</v>
      </c>
      <c r="B57" s="101" t="s">
        <v>101</v>
      </c>
      <c r="C57" s="105">
        <v>14092</v>
      </c>
      <c r="D57" s="102">
        <v>41730</v>
      </c>
      <c r="E57" s="89">
        <v>41744</v>
      </c>
      <c r="F57" s="38">
        <v>985</v>
      </c>
      <c r="G57" s="103" t="s">
        <v>102</v>
      </c>
      <c r="H57" s="106">
        <v>985.32</v>
      </c>
      <c r="I57" s="92">
        <f t="shared" si="0"/>
        <v>746</v>
      </c>
      <c r="J57" s="2"/>
      <c r="K57" s="2"/>
    </row>
    <row r="58" spans="1:11">
      <c r="A58" s="86" t="s">
        <v>355</v>
      </c>
      <c r="B58" s="101" t="s">
        <v>86</v>
      </c>
      <c r="C58" s="105">
        <v>7273018810</v>
      </c>
      <c r="D58" s="102">
        <v>41730</v>
      </c>
      <c r="E58" s="89">
        <v>41744</v>
      </c>
      <c r="F58" s="38">
        <v>585</v>
      </c>
      <c r="G58" s="103" t="s">
        <v>87</v>
      </c>
      <c r="H58" s="106">
        <v>585</v>
      </c>
      <c r="I58" s="92">
        <f t="shared" si="0"/>
        <v>746</v>
      </c>
      <c r="J58" s="2"/>
      <c r="K58" s="2"/>
    </row>
    <row r="59" spans="1:11">
      <c r="A59" s="86" t="s">
        <v>356</v>
      </c>
      <c r="B59" s="101" t="s">
        <v>103</v>
      </c>
      <c r="C59" s="105">
        <v>511064289</v>
      </c>
      <c r="D59" s="102">
        <v>41740</v>
      </c>
      <c r="E59" s="89">
        <v>41754</v>
      </c>
      <c r="F59" s="38">
        <v>1869.93</v>
      </c>
      <c r="G59" s="103" t="s">
        <v>104</v>
      </c>
      <c r="H59" s="106">
        <v>1869.93</v>
      </c>
      <c r="I59" s="92">
        <f t="shared" si="0"/>
        <v>736</v>
      </c>
      <c r="J59" s="2"/>
      <c r="K59" s="2"/>
    </row>
    <row r="60" spans="1:11">
      <c r="A60" s="86" t="s">
        <v>357</v>
      </c>
      <c r="B60" s="101" t="s">
        <v>105</v>
      </c>
      <c r="C60" s="109" t="s">
        <v>106</v>
      </c>
      <c r="D60" s="102">
        <v>41761</v>
      </c>
      <c r="E60" s="89">
        <v>41775</v>
      </c>
      <c r="F60" s="38">
        <v>233</v>
      </c>
      <c r="G60" s="103" t="s">
        <v>107</v>
      </c>
      <c r="H60" s="106">
        <v>233</v>
      </c>
      <c r="I60" s="92">
        <f t="shared" si="0"/>
        <v>715</v>
      </c>
      <c r="J60" s="2"/>
      <c r="K60" s="2"/>
    </row>
    <row r="61" spans="1:11">
      <c r="A61" s="86" t="s">
        <v>358</v>
      </c>
      <c r="B61" s="101" t="s">
        <v>86</v>
      </c>
      <c r="C61" s="110">
        <v>7303018285</v>
      </c>
      <c r="D61" s="102">
        <v>41791</v>
      </c>
      <c r="E61" s="89">
        <v>41805</v>
      </c>
      <c r="F61" s="108">
        <v>94</v>
      </c>
      <c r="G61" s="103" t="s">
        <v>108</v>
      </c>
      <c r="H61" s="106">
        <v>25.22</v>
      </c>
      <c r="I61" s="92">
        <f t="shared" si="0"/>
        <v>685</v>
      </c>
      <c r="J61" s="2"/>
      <c r="K61" s="2"/>
    </row>
    <row r="62" spans="1:11">
      <c r="A62" s="86" t="s">
        <v>359</v>
      </c>
      <c r="B62" s="101" t="s">
        <v>90</v>
      </c>
      <c r="C62" s="111">
        <v>600073</v>
      </c>
      <c r="D62" s="102">
        <v>41807</v>
      </c>
      <c r="E62" s="89">
        <v>41817</v>
      </c>
      <c r="F62" s="38">
        <v>114.98</v>
      </c>
      <c r="G62" s="103" t="s">
        <v>110</v>
      </c>
      <c r="H62" s="106">
        <v>114.98</v>
      </c>
      <c r="I62" s="92">
        <f t="shared" si="0"/>
        <v>673</v>
      </c>
      <c r="J62" s="2"/>
      <c r="K62" s="2"/>
    </row>
    <row r="63" spans="1:11">
      <c r="A63" s="86" t="s">
        <v>360</v>
      </c>
      <c r="B63" s="101" t="s">
        <v>90</v>
      </c>
      <c r="C63" s="111">
        <v>604823</v>
      </c>
      <c r="D63" s="102">
        <v>41817</v>
      </c>
      <c r="E63" s="89">
        <v>41830</v>
      </c>
      <c r="F63" s="38">
        <v>142.06</v>
      </c>
      <c r="G63" s="103" t="s">
        <v>110</v>
      </c>
      <c r="H63" s="106">
        <v>142.06</v>
      </c>
      <c r="I63" s="92">
        <f t="shared" si="0"/>
        <v>660</v>
      </c>
      <c r="J63" s="2"/>
      <c r="K63" s="2"/>
    </row>
    <row r="64" spans="1:11">
      <c r="A64" s="86" t="s">
        <v>361</v>
      </c>
      <c r="B64" s="101" t="s">
        <v>101</v>
      </c>
      <c r="C64" s="111">
        <v>14195</v>
      </c>
      <c r="D64" s="102">
        <v>41821</v>
      </c>
      <c r="E64" s="89">
        <v>41835</v>
      </c>
      <c r="F64" s="38">
        <v>985.32</v>
      </c>
      <c r="G64" s="103" t="s">
        <v>111</v>
      </c>
      <c r="H64" s="106">
        <v>985.32</v>
      </c>
      <c r="I64" s="92">
        <f t="shared" si="0"/>
        <v>655</v>
      </c>
      <c r="J64" s="2"/>
      <c r="K64" s="2"/>
    </row>
    <row r="65" spans="1:11">
      <c r="A65" s="86" t="s">
        <v>362</v>
      </c>
      <c r="B65" s="101" t="s">
        <v>112</v>
      </c>
      <c r="C65" s="109" t="s">
        <v>113</v>
      </c>
      <c r="D65" s="102">
        <v>41823</v>
      </c>
      <c r="E65" s="89">
        <v>41830</v>
      </c>
      <c r="F65" s="38">
        <v>2146</v>
      </c>
      <c r="G65" s="103" t="s">
        <v>114</v>
      </c>
      <c r="H65" s="106">
        <v>150</v>
      </c>
      <c r="I65" s="92">
        <f t="shared" si="0"/>
        <v>660</v>
      </c>
      <c r="J65" s="2"/>
      <c r="K65" s="2"/>
    </row>
    <row r="66" spans="1:11">
      <c r="A66" s="86" t="s">
        <v>363</v>
      </c>
      <c r="B66" s="101" t="s">
        <v>115</v>
      </c>
      <c r="C66" s="111">
        <v>14225</v>
      </c>
      <c r="D66" s="102">
        <v>41835</v>
      </c>
      <c r="E66" s="89">
        <v>41849</v>
      </c>
      <c r="F66" s="38">
        <v>1603.14</v>
      </c>
      <c r="G66" s="103" t="s">
        <v>116</v>
      </c>
      <c r="H66" s="106">
        <v>1000</v>
      </c>
      <c r="I66" s="92">
        <f t="shared" si="0"/>
        <v>641</v>
      </c>
      <c r="J66" s="2"/>
      <c r="K66" s="2"/>
    </row>
    <row r="67" spans="1:11">
      <c r="A67" s="86" t="s">
        <v>364</v>
      </c>
      <c r="B67" s="101" t="s">
        <v>90</v>
      </c>
      <c r="C67" s="111">
        <v>610000</v>
      </c>
      <c r="D67" s="102">
        <v>41837</v>
      </c>
      <c r="E67" s="89">
        <v>41847</v>
      </c>
      <c r="F67" s="38">
        <v>50</v>
      </c>
      <c r="G67" s="103" t="s">
        <v>110</v>
      </c>
      <c r="H67" s="106">
        <v>50</v>
      </c>
      <c r="I67" s="92">
        <f t="shared" si="0"/>
        <v>643</v>
      </c>
      <c r="J67" s="2"/>
      <c r="K67" s="2"/>
    </row>
    <row r="68" spans="1:11">
      <c r="A68" s="86" t="s">
        <v>365</v>
      </c>
      <c r="B68" s="101" t="s">
        <v>117</v>
      </c>
      <c r="C68" s="111">
        <v>4217001743</v>
      </c>
      <c r="D68" s="102">
        <v>41841</v>
      </c>
      <c r="E68" s="89">
        <v>41865</v>
      </c>
      <c r="F68" s="38">
        <v>100</v>
      </c>
      <c r="G68" s="103" t="s">
        <v>118</v>
      </c>
      <c r="H68" s="106">
        <v>100</v>
      </c>
      <c r="I68" s="92">
        <f t="shared" ref="I68:I129" si="1">+$I$2-E68</f>
        <v>625</v>
      </c>
      <c r="J68" s="2"/>
      <c r="K68" s="2"/>
    </row>
    <row r="69" spans="1:11">
      <c r="A69" s="86" t="s">
        <v>366</v>
      </c>
      <c r="B69" s="101" t="s">
        <v>119</v>
      </c>
      <c r="C69" s="111">
        <v>20140016</v>
      </c>
      <c r="D69" s="102">
        <v>41845</v>
      </c>
      <c r="E69" s="89">
        <v>41860</v>
      </c>
      <c r="F69" s="38">
        <v>500</v>
      </c>
      <c r="G69" s="103" t="s">
        <v>120</v>
      </c>
      <c r="H69" s="106">
        <v>500</v>
      </c>
      <c r="I69" s="92">
        <f t="shared" si="1"/>
        <v>630</v>
      </c>
      <c r="J69" s="2"/>
      <c r="K69" s="2"/>
    </row>
    <row r="70" spans="1:11">
      <c r="A70" s="86" t="s">
        <v>367</v>
      </c>
      <c r="B70" s="101" t="s">
        <v>122</v>
      </c>
      <c r="C70" s="88">
        <v>140100045</v>
      </c>
      <c r="D70" s="102">
        <v>41821</v>
      </c>
      <c r="E70" s="89">
        <v>41835</v>
      </c>
      <c r="F70" s="38">
        <v>680</v>
      </c>
      <c r="G70" s="103" t="s">
        <v>123</v>
      </c>
      <c r="H70" s="106">
        <v>680</v>
      </c>
      <c r="I70" s="92">
        <f t="shared" si="1"/>
        <v>655</v>
      </c>
      <c r="J70" s="2"/>
      <c r="K70" s="2"/>
    </row>
    <row r="71" spans="1:11">
      <c r="A71" s="86" t="s">
        <v>368</v>
      </c>
      <c r="B71" s="101" t="s">
        <v>86</v>
      </c>
      <c r="C71" s="110">
        <v>7288090939</v>
      </c>
      <c r="D71" s="102">
        <v>41852</v>
      </c>
      <c r="E71" s="89">
        <v>41866</v>
      </c>
      <c r="F71" s="108">
        <v>96</v>
      </c>
      <c r="G71" s="103" t="s">
        <v>124</v>
      </c>
      <c r="H71" s="106">
        <v>96</v>
      </c>
      <c r="I71" s="92">
        <f t="shared" si="1"/>
        <v>624</v>
      </c>
      <c r="J71" s="2"/>
      <c r="K71" s="2"/>
    </row>
    <row r="72" spans="1:11">
      <c r="A72" s="86" t="s">
        <v>369</v>
      </c>
      <c r="B72" s="101" t="s">
        <v>126</v>
      </c>
      <c r="C72" s="88">
        <v>2014396</v>
      </c>
      <c r="D72" s="102">
        <v>41862</v>
      </c>
      <c r="E72" s="89">
        <v>41876</v>
      </c>
      <c r="F72" s="38">
        <v>406.2</v>
      </c>
      <c r="G72" s="103" t="s">
        <v>127</v>
      </c>
      <c r="H72" s="106">
        <v>406.2</v>
      </c>
      <c r="I72" s="92">
        <f t="shared" si="1"/>
        <v>614</v>
      </c>
      <c r="J72" s="2"/>
      <c r="K72" s="2"/>
    </row>
    <row r="73" spans="1:11">
      <c r="A73" s="86" t="s">
        <v>370</v>
      </c>
      <c r="B73" s="101" t="s">
        <v>267</v>
      </c>
      <c r="C73" s="88" t="s">
        <v>268</v>
      </c>
      <c r="D73" s="102">
        <v>41871</v>
      </c>
      <c r="E73" s="89">
        <v>41885</v>
      </c>
      <c r="F73" s="38">
        <v>1644.13</v>
      </c>
      <c r="G73" s="103"/>
      <c r="H73" s="106">
        <v>500</v>
      </c>
      <c r="I73" s="92">
        <f t="shared" si="1"/>
        <v>605</v>
      </c>
      <c r="J73" s="2"/>
      <c r="K73" s="2"/>
    </row>
    <row r="74" spans="1:11">
      <c r="A74" s="86" t="s">
        <v>371</v>
      </c>
      <c r="B74" s="101" t="s">
        <v>103</v>
      </c>
      <c r="C74" s="111">
        <v>511064232</v>
      </c>
      <c r="D74" s="102">
        <v>41856</v>
      </c>
      <c r="E74" s="89">
        <v>41870</v>
      </c>
      <c r="F74" s="38">
        <v>78.09</v>
      </c>
      <c r="G74" s="103" t="s">
        <v>129</v>
      </c>
      <c r="H74" s="106">
        <v>78.09</v>
      </c>
      <c r="I74" s="92">
        <f t="shared" si="1"/>
        <v>620</v>
      </c>
      <c r="J74" s="2"/>
      <c r="K74" s="2"/>
    </row>
    <row r="75" spans="1:11">
      <c r="A75" s="86" t="s">
        <v>372</v>
      </c>
      <c r="B75" s="101" t="s">
        <v>130</v>
      </c>
      <c r="C75" s="109" t="s">
        <v>131</v>
      </c>
      <c r="D75" s="107">
        <v>41889</v>
      </c>
      <c r="E75" s="89">
        <v>41897</v>
      </c>
      <c r="F75" s="38">
        <v>1600</v>
      </c>
      <c r="G75" s="103" t="s">
        <v>132</v>
      </c>
      <c r="H75" s="106">
        <v>1600</v>
      </c>
      <c r="I75" s="92">
        <f t="shared" si="1"/>
        <v>593</v>
      </c>
      <c r="J75" s="2"/>
      <c r="K75" s="2"/>
    </row>
    <row r="76" spans="1:11">
      <c r="A76" s="86" t="s">
        <v>373</v>
      </c>
      <c r="B76" s="101" t="s">
        <v>133</v>
      </c>
      <c r="C76" s="109">
        <v>2014021</v>
      </c>
      <c r="D76" s="107">
        <v>41889</v>
      </c>
      <c r="E76" s="89">
        <v>41903</v>
      </c>
      <c r="F76" s="38">
        <v>850</v>
      </c>
      <c r="G76" s="103" t="s">
        <v>132</v>
      </c>
      <c r="H76" s="106">
        <v>850</v>
      </c>
      <c r="I76" s="92">
        <f t="shared" si="1"/>
        <v>587</v>
      </c>
      <c r="J76" s="2"/>
      <c r="K76" s="2"/>
    </row>
    <row r="77" spans="1:11">
      <c r="A77" s="86" t="s">
        <v>374</v>
      </c>
      <c r="B77" s="101" t="s">
        <v>134</v>
      </c>
      <c r="C77" s="109" t="s">
        <v>135</v>
      </c>
      <c r="D77" s="107">
        <v>41892</v>
      </c>
      <c r="E77" s="89">
        <v>41912</v>
      </c>
      <c r="F77" s="38">
        <v>180</v>
      </c>
      <c r="G77" s="103" t="s">
        <v>136</v>
      </c>
      <c r="H77" s="106">
        <v>180</v>
      </c>
      <c r="I77" s="92">
        <f t="shared" si="1"/>
        <v>578</v>
      </c>
      <c r="J77" s="2"/>
      <c r="K77" s="2"/>
    </row>
    <row r="78" spans="1:11">
      <c r="A78" s="86" t="s">
        <v>375</v>
      </c>
      <c r="B78" s="101" t="s">
        <v>138</v>
      </c>
      <c r="C78" s="109">
        <v>2014187</v>
      </c>
      <c r="D78" s="107">
        <v>41913</v>
      </c>
      <c r="E78" s="89">
        <v>41927</v>
      </c>
      <c r="F78" s="38">
        <v>849.6</v>
      </c>
      <c r="G78" s="103" t="s">
        <v>139</v>
      </c>
      <c r="H78" s="106">
        <v>400</v>
      </c>
      <c r="I78" s="92">
        <f t="shared" si="1"/>
        <v>563</v>
      </c>
      <c r="J78" s="2"/>
      <c r="K78" s="2"/>
    </row>
    <row r="79" spans="1:11">
      <c r="A79" s="86" t="s">
        <v>376</v>
      </c>
      <c r="B79" s="101" t="s">
        <v>86</v>
      </c>
      <c r="C79" s="109">
        <v>7248174491</v>
      </c>
      <c r="D79" s="107">
        <v>41913</v>
      </c>
      <c r="E79" s="89">
        <v>41927</v>
      </c>
      <c r="F79" s="38">
        <v>622</v>
      </c>
      <c r="G79" s="103" t="s">
        <v>140</v>
      </c>
      <c r="H79" s="106">
        <v>622</v>
      </c>
      <c r="I79" s="92">
        <f t="shared" si="1"/>
        <v>563</v>
      </c>
      <c r="J79" s="2"/>
      <c r="K79" s="2"/>
    </row>
    <row r="80" spans="1:11">
      <c r="A80" s="86" t="s">
        <v>377</v>
      </c>
      <c r="B80" s="101" t="s">
        <v>141</v>
      </c>
      <c r="C80" s="111">
        <v>2014030</v>
      </c>
      <c r="D80" s="102">
        <v>41922</v>
      </c>
      <c r="E80" s="89">
        <v>41936</v>
      </c>
      <c r="F80" s="38">
        <v>198</v>
      </c>
      <c r="G80" s="103" t="s">
        <v>142</v>
      </c>
      <c r="H80" s="106">
        <v>198</v>
      </c>
      <c r="I80" s="92">
        <f t="shared" si="1"/>
        <v>554</v>
      </c>
      <c r="J80" s="2"/>
      <c r="K80" s="2"/>
    </row>
    <row r="81" spans="1:11">
      <c r="A81" s="86" t="s">
        <v>378</v>
      </c>
      <c r="B81" s="101" t="s">
        <v>143</v>
      </c>
      <c r="C81" s="111">
        <v>2014113</v>
      </c>
      <c r="D81" s="102">
        <v>41932</v>
      </c>
      <c r="E81" s="89">
        <v>41939</v>
      </c>
      <c r="F81" s="38">
        <v>380</v>
      </c>
      <c r="G81" s="103" t="s">
        <v>144</v>
      </c>
      <c r="H81" s="106">
        <v>180</v>
      </c>
      <c r="I81" s="92">
        <f t="shared" si="1"/>
        <v>551</v>
      </c>
      <c r="J81" s="2"/>
      <c r="K81" s="2"/>
    </row>
    <row r="82" spans="1:11">
      <c r="A82" s="86" t="s">
        <v>379</v>
      </c>
      <c r="B82" s="101" t="s">
        <v>109</v>
      </c>
      <c r="C82" s="111">
        <v>6814466157</v>
      </c>
      <c r="D82" s="102">
        <v>41913</v>
      </c>
      <c r="E82" s="89">
        <v>41927</v>
      </c>
      <c r="F82" s="38">
        <v>409.4</v>
      </c>
      <c r="G82" s="103" t="s">
        <v>298</v>
      </c>
      <c r="H82" s="106">
        <v>409.4</v>
      </c>
      <c r="I82" s="92">
        <f t="shared" si="1"/>
        <v>563</v>
      </c>
      <c r="J82" s="2"/>
      <c r="K82" s="2"/>
    </row>
    <row r="83" spans="1:11">
      <c r="A83" s="86" t="s">
        <v>380</v>
      </c>
      <c r="B83" s="101" t="s">
        <v>145</v>
      </c>
      <c r="C83" s="111">
        <v>140132</v>
      </c>
      <c r="D83" s="102">
        <v>41942</v>
      </c>
      <c r="E83" s="89">
        <v>41973</v>
      </c>
      <c r="F83" s="38">
        <v>1526.21</v>
      </c>
      <c r="G83" s="103" t="s">
        <v>146</v>
      </c>
      <c r="H83" s="106">
        <v>1000</v>
      </c>
      <c r="I83" s="92">
        <f t="shared" si="1"/>
        <v>517</v>
      </c>
      <c r="J83" s="2"/>
      <c r="K83" s="2"/>
    </row>
    <row r="84" spans="1:11">
      <c r="A84" s="86" t="s">
        <v>381</v>
      </c>
      <c r="B84" s="101" t="s">
        <v>86</v>
      </c>
      <c r="C84" s="111">
        <v>7218233462</v>
      </c>
      <c r="D84" s="102">
        <v>41944</v>
      </c>
      <c r="E84" s="89">
        <v>41961</v>
      </c>
      <c r="F84" s="38">
        <v>1028</v>
      </c>
      <c r="G84" s="103" t="s">
        <v>147</v>
      </c>
      <c r="H84" s="106">
        <v>1028</v>
      </c>
      <c r="I84" s="92">
        <f t="shared" si="1"/>
        <v>529</v>
      </c>
      <c r="J84" s="2"/>
      <c r="K84" s="2"/>
    </row>
    <row r="85" spans="1:11">
      <c r="A85" s="86" t="s">
        <v>382</v>
      </c>
      <c r="B85" s="101" t="s">
        <v>148</v>
      </c>
      <c r="C85" s="111">
        <v>10140562</v>
      </c>
      <c r="D85" s="102">
        <v>41946</v>
      </c>
      <c r="E85" s="89">
        <v>41969</v>
      </c>
      <c r="F85" s="38">
        <v>27.88</v>
      </c>
      <c r="G85" s="103" t="s">
        <v>149</v>
      </c>
      <c r="H85" s="106">
        <v>27.88</v>
      </c>
      <c r="I85" s="92">
        <f t="shared" si="1"/>
        <v>521</v>
      </c>
      <c r="J85" s="2"/>
      <c r="K85" s="2"/>
    </row>
    <row r="86" spans="1:11">
      <c r="A86" s="86" t="s">
        <v>383</v>
      </c>
      <c r="B86" s="101" t="s">
        <v>150</v>
      </c>
      <c r="C86" s="111">
        <v>140410</v>
      </c>
      <c r="D86" s="102">
        <v>41950</v>
      </c>
      <c r="E86" s="89">
        <v>41964</v>
      </c>
      <c r="F86" s="38">
        <v>1626</v>
      </c>
      <c r="G86" s="103" t="s">
        <v>151</v>
      </c>
      <c r="H86" s="106">
        <v>700</v>
      </c>
      <c r="I86" s="92">
        <f t="shared" si="1"/>
        <v>526</v>
      </c>
      <c r="J86" s="2"/>
      <c r="K86" s="2"/>
    </row>
    <row r="87" spans="1:11">
      <c r="A87" s="86" t="s">
        <v>384</v>
      </c>
      <c r="B87" s="101" t="s">
        <v>109</v>
      </c>
      <c r="C87" s="111">
        <v>6814465779</v>
      </c>
      <c r="D87" s="102">
        <v>41974</v>
      </c>
      <c r="E87" s="89">
        <v>41988</v>
      </c>
      <c r="F87" s="38">
        <v>611.24</v>
      </c>
      <c r="G87" s="103" t="s">
        <v>152</v>
      </c>
      <c r="H87" s="106">
        <v>611.24</v>
      </c>
      <c r="I87" s="92">
        <f t="shared" si="1"/>
        <v>502</v>
      </c>
      <c r="J87" s="2"/>
      <c r="K87" s="2"/>
    </row>
    <row r="88" spans="1:11" ht="15.75" thickBot="1">
      <c r="A88" s="86" t="s">
        <v>385</v>
      </c>
      <c r="B88" s="101" t="s">
        <v>153</v>
      </c>
      <c r="C88" s="111">
        <v>20140025</v>
      </c>
      <c r="D88" s="102">
        <v>41982</v>
      </c>
      <c r="E88" s="89">
        <v>41996</v>
      </c>
      <c r="F88" s="38">
        <v>263.02</v>
      </c>
      <c r="G88" s="103" t="s">
        <v>154</v>
      </c>
      <c r="H88" s="106">
        <v>263.02</v>
      </c>
      <c r="I88" s="92">
        <f t="shared" si="1"/>
        <v>494</v>
      </c>
      <c r="J88" s="3">
        <v>2014</v>
      </c>
      <c r="K88" s="4">
        <f>SUM(H47:H88)</f>
        <v>50497.699999999983</v>
      </c>
    </row>
    <row r="89" spans="1:11">
      <c r="A89" s="86" t="s">
        <v>386</v>
      </c>
      <c r="B89" s="101" t="s">
        <v>155</v>
      </c>
      <c r="C89" s="111">
        <v>5801585226</v>
      </c>
      <c r="D89" s="102">
        <v>41982</v>
      </c>
      <c r="E89" s="89">
        <v>42042</v>
      </c>
      <c r="F89" s="38">
        <v>84739.91</v>
      </c>
      <c r="G89" s="103" t="s">
        <v>156</v>
      </c>
      <c r="H89" s="106">
        <v>84739.91</v>
      </c>
      <c r="I89" s="92">
        <f t="shared" si="1"/>
        <v>448</v>
      </c>
      <c r="J89" s="2"/>
      <c r="K89" s="2"/>
    </row>
    <row r="90" spans="1:11">
      <c r="A90" s="86" t="s">
        <v>387</v>
      </c>
      <c r="B90" s="101" t="s">
        <v>157</v>
      </c>
      <c r="C90" s="109">
        <v>761214</v>
      </c>
      <c r="D90" s="102">
        <v>42003</v>
      </c>
      <c r="E90" s="89">
        <v>42020</v>
      </c>
      <c r="F90" s="38">
        <v>50</v>
      </c>
      <c r="G90" s="103" t="s">
        <v>158</v>
      </c>
      <c r="H90" s="106">
        <v>50</v>
      </c>
      <c r="I90" s="92">
        <f t="shared" si="1"/>
        <v>470</v>
      </c>
      <c r="J90" s="2"/>
      <c r="K90" s="2"/>
    </row>
    <row r="91" spans="1:11">
      <c r="A91" s="86" t="s">
        <v>388</v>
      </c>
      <c r="B91" s="101" t="s">
        <v>101</v>
      </c>
      <c r="C91" s="109">
        <v>14430</v>
      </c>
      <c r="D91" s="102">
        <v>42004</v>
      </c>
      <c r="E91" s="89">
        <v>42018</v>
      </c>
      <c r="F91" s="38">
        <v>957.17</v>
      </c>
      <c r="G91" s="103" t="s">
        <v>159</v>
      </c>
      <c r="H91" s="106">
        <v>957.17</v>
      </c>
      <c r="I91" s="92">
        <f t="shared" si="1"/>
        <v>472</v>
      </c>
      <c r="J91" s="2"/>
      <c r="K91" s="2"/>
    </row>
    <row r="92" spans="1:11">
      <c r="A92" s="86" t="s">
        <v>389</v>
      </c>
      <c r="B92" s="101" t="s">
        <v>86</v>
      </c>
      <c r="C92" s="110">
        <v>7238276152</v>
      </c>
      <c r="D92" s="102">
        <v>42005</v>
      </c>
      <c r="E92" s="102">
        <v>42019</v>
      </c>
      <c r="F92" s="112">
        <v>1057</v>
      </c>
      <c r="G92" s="103" t="s">
        <v>160</v>
      </c>
      <c r="H92" s="104">
        <v>1057</v>
      </c>
      <c r="I92" s="92">
        <f t="shared" si="1"/>
        <v>471</v>
      </c>
      <c r="J92" s="2"/>
      <c r="K92" s="2"/>
    </row>
    <row r="93" spans="1:11">
      <c r="A93" s="86" t="s">
        <v>390</v>
      </c>
      <c r="B93" s="101" t="s">
        <v>161</v>
      </c>
      <c r="C93" s="110" t="s">
        <v>162</v>
      </c>
      <c r="D93" s="102">
        <v>42031</v>
      </c>
      <c r="E93" s="102">
        <v>42045</v>
      </c>
      <c r="F93" s="112">
        <v>950</v>
      </c>
      <c r="G93" s="103" t="s">
        <v>163</v>
      </c>
      <c r="H93" s="104">
        <v>950</v>
      </c>
      <c r="I93" s="92">
        <f t="shared" si="1"/>
        <v>445</v>
      </c>
      <c r="J93" s="2"/>
      <c r="K93" s="2"/>
    </row>
    <row r="94" spans="1:11">
      <c r="A94" s="86" t="s">
        <v>391</v>
      </c>
      <c r="B94" s="101" t="s">
        <v>86</v>
      </c>
      <c r="C94" s="110" t="s">
        <v>164</v>
      </c>
      <c r="D94" s="102">
        <v>42036</v>
      </c>
      <c r="E94" s="102">
        <v>42050</v>
      </c>
      <c r="F94" s="112">
        <v>652.17999999999995</v>
      </c>
      <c r="G94" s="103" t="s">
        <v>160</v>
      </c>
      <c r="H94" s="104">
        <v>652.17999999999995</v>
      </c>
      <c r="I94" s="92">
        <f t="shared" si="1"/>
        <v>440</v>
      </c>
      <c r="J94" s="2"/>
      <c r="K94" s="2"/>
    </row>
    <row r="95" spans="1:11">
      <c r="A95" s="86" t="s">
        <v>392</v>
      </c>
      <c r="B95" s="101" t="s">
        <v>86</v>
      </c>
      <c r="C95" s="110" t="s">
        <v>165</v>
      </c>
      <c r="D95" s="102">
        <v>42036</v>
      </c>
      <c r="E95" s="102">
        <v>42051</v>
      </c>
      <c r="F95" s="112">
        <v>1025</v>
      </c>
      <c r="G95" s="103" t="s">
        <v>160</v>
      </c>
      <c r="H95" s="104">
        <v>1025</v>
      </c>
      <c r="I95" s="92">
        <f t="shared" si="1"/>
        <v>439</v>
      </c>
      <c r="J95" s="2"/>
      <c r="K95" s="2"/>
    </row>
    <row r="96" spans="1:11">
      <c r="A96" s="86" t="s">
        <v>393</v>
      </c>
      <c r="B96" s="101" t="s">
        <v>166</v>
      </c>
      <c r="C96" s="110" t="s">
        <v>167</v>
      </c>
      <c r="D96" s="102">
        <v>42044</v>
      </c>
      <c r="E96" s="102">
        <v>42058</v>
      </c>
      <c r="F96" s="112">
        <v>49.79</v>
      </c>
      <c r="G96" s="103" t="s">
        <v>168</v>
      </c>
      <c r="H96" s="104">
        <v>49.79</v>
      </c>
      <c r="I96" s="92">
        <f t="shared" si="1"/>
        <v>432</v>
      </c>
      <c r="J96" s="2"/>
      <c r="K96" s="2"/>
    </row>
    <row r="97" spans="1:11">
      <c r="A97" s="86" t="s">
        <v>394</v>
      </c>
      <c r="B97" s="101" t="s">
        <v>86</v>
      </c>
      <c r="C97" s="110" t="s">
        <v>169</v>
      </c>
      <c r="D97" s="102">
        <v>42046</v>
      </c>
      <c r="E97" s="102">
        <v>42060</v>
      </c>
      <c r="F97" s="112">
        <v>15</v>
      </c>
      <c r="G97" s="103" t="s">
        <v>170</v>
      </c>
      <c r="H97" s="104">
        <v>15</v>
      </c>
      <c r="I97" s="92">
        <f t="shared" si="1"/>
        <v>430</v>
      </c>
      <c r="J97" s="2"/>
      <c r="K97" s="2"/>
    </row>
    <row r="98" spans="1:11">
      <c r="A98" s="86" t="s">
        <v>395</v>
      </c>
      <c r="B98" s="101" t="s">
        <v>121</v>
      </c>
      <c r="C98" s="110" t="s">
        <v>171</v>
      </c>
      <c r="D98" s="102">
        <v>42063</v>
      </c>
      <c r="E98" s="102">
        <v>42077</v>
      </c>
      <c r="F98" s="112">
        <v>650.64</v>
      </c>
      <c r="G98" s="103" t="s">
        <v>128</v>
      </c>
      <c r="H98" s="104">
        <v>650.64</v>
      </c>
      <c r="I98" s="92">
        <f t="shared" si="1"/>
        <v>413</v>
      </c>
      <c r="J98" s="2"/>
      <c r="K98" s="2"/>
    </row>
    <row r="99" spans="1:11">
      <c r="A99" s="86" t="s">
        <v>396</v>
      </c>
      <c r="B99" s="101" t="s">
        <v>86</v>
      </c>
      <c r="C99" s="110" t="s">
        <v>172</v>
      </c>
      <c r="D99" s="102">
        <v>42064</v>
      </c>
      <c r="E99" s="102">
        <v>42078</v>
      </c>
      <c r="F99" s="112">
        <v>329</v>
      </c>
      <c r="G99" s="103" t="s">
        <v>96</v>
      </c>
      <c r="H99" s="104">
        <v>329</v>
      </c>
      <c r="I99" s="92">
        <f t="shared" si="1"/>
        <v>412</v>
      </c>
      <c r="J99" s="2"/>
      <c r="K99" s="2"/>
    </row>
    <row r="100" spans="1:11">
      <c r="A100" s="86" t="s">
        <v>397</v>
      </c>
      <c r="B100" s="101" t="s">
        <v>86</v>
      </c>
      <c r="C100" s="110" t="s">
        <v>173</v>
      </c>
      <c r="D100" s="102">
        <v>42064</v>
      </c>
      <c r="E100" s="102">
        <v>42078</v>
      </c>
      <c r="F100" s="112">
        <v>966</v>
      </c>
      <c r="G100" s="103" t="s">
        <v>174</v>
      </c>
      <c r="H100" s="104">
        <v>966</v>
      </c>
      <c r="I100" s="92">
        <f t="shared" si="1"/>
        <v>412</v>
      </c>
      <c r="J100" s="2"/>
      <c r="K100" s="2"/>
    </row>
    <row r="101" spans="1:11">
      <c r="A101" s="86" t="s">
        <v>398</v>
      </c>
      <c r="B101" s="101" t="s">
        <v>175</v>
      </c>
      <c r="C101" s="110" t="s">
        <v>176</v>
      </c>
      <c r="D101" s="102">
        <v>42075</v>
      </c>
      <c r="E101" s="102">
        <v>42089</v>
      </c>
      <c r="F101" s="112">
        <v>60</v>
      </c>
      <c r="G101" s="103" t="s">
        <v>127</v>
      </c>
      <c r="H101" s="104">
        <v>60</v>
      </c>
      <c r="I101" s="92">
        <f t="shared" si="1"/>
        <v>401</v>
      </c>
      <c r="J101" s="2"/>
      <c r="K101" s="2"/>
    </row>
    <row r="102" spans="1:11">
      <c r="A102" s="86" t="s">
        <v>399</v>
      </c>
      <c r="B102" s="101" t="s">
        <v>86</v>
      </c>
      <c r="C102" s="110" t="s">
        <v>177</v>
      </c>
      <c r="D102" s="102">
        <v>42079</v>
      </c>
      <c r="E102" s="102">
        <v>42093</v>
      </c>
      <c r="F102" s="112">
        <v>78.53</v>
      </c>
      <c r="G102" s="103" t="s">
        <v>160</v>
      </c>
      <c r="H102" s="104">
        <v>78.53</v>
      </c>
      <c r="I102" s="92">
        <f t="shared" si="1"/>
        <v>397</v>
      </c>
      <c r="J102" s="2"/>
      <c r="K102" s="2"/>
    </row>
    <row r="103" spans="1:11">
      <c r="A103" s="86" t="s">
        <v>400</v>
      </c>
      <c r="B103" s="101" t="s">
        <v>86</v>
      </c>
      <c r="C103" s="110" t="s">
        <v>178</v>
      </c>
      <c r="D103" s="102">
        <v>42079</v>
      </c>
      <c r="E103" s="102">
        <v>42093</v>
      </c>
      <c r="F103" s="112">
        <v>306</v>
      </c>
      <c r="G103" s="103" t="s">
        <v>179</v>
      </c>
      <c r="H103" s="104">
        <v>306</v>
      </c>
      <c r="I103" s="92">
        <f t="shared" si="1"/>
        <v>397</v>
      </c>
      <c r="J103" s="2"/>
      <c r="K103" s="2"/>
    </row>
    <row r="104" spans="1:11">
      <c r="A104" s="86" t="s">
        <v>401</v>
      </c>
      <c r="B104" s="101" t="s">
        <v>86</v>
      </c>
      <c r="C104" s="110" t="s">
        <v>169</v>
      </c>
      <c r="D104" s="102">
        <v>42083</v>
      </c>
      <c r="E104" s="102">
        <v>42097</v>
      </c>
      <c r="F104" s="112">
        <v>15</v>
      </c>
      <c r="G104" s="103" t="s">
        <v>170</v>
      </c>
      <c r="H104" s="104">
        <v>15</v>
      </c>
      <c r="I104" s="92">
        <f t="shared" si="1"/>
        <v>393</v>
      </c>
      <c r="J104" s="2"/>
      <c r="K104" s="2"/>
    </row>
    <row r="105" spans="1:11">
      <c r="A105" s="86" t="s">
        <v>402</v>
      </c>
      <c r="B105" s="101" t="s">
        <v>121</v>
      </c>
      <c r="C105" s="110" t="s">
        <v>180</v>
      </c>
      <c r="D105" s="102">
        <v>42094</v>
      </c>
      <c r="E105" s="102">
        <v>42109</v>
      </c>
      <c r="F105" s="112">
        <v>650.34</v>
      </c>
      <c r="G105" s="103" t="s">
        <v>128</v>
      </c>
      <c r="H105" s="104">
        <v>650.34</v>
      </c>
      <c r="I105" s="92">
        <f t="shared" si="1"/>
        <v>381</v>
      </c>
      <c r="J105" s="2"/>
      <c r="K105" s="2"/>
    </row>
    <row r="106" spans="1:11">
      <c r="A106" s="86" t="s">
        <v>403</v>
      </c>
      <c r="B106" s="101" t="s">
        <v>101</v>
      </c>
      <c r="C106" s="110" t="s">
        <v>181</v>
      </c>
      <c r="D106" s="102">
        <v>42095</v>
      </c>
      <c r="E106" s="102">
        <v>42109</v>
      </c>
      <c r="F106" s="112">
        <v>924.32</v>
      </c>
      <c r="G106" s="103" t="s">
        <v>182</v>
      </c>
      <c r="H106" s="104">
        <v>924.32</v>
      </c>
      <c r="I106" s="92">
        <f t="shared" si="1"/>
        <v>381</v>
      </c>
      <c r="J106" s="2"/>
      <c r="K106" s="2"/>
    </row>
    <row r="107" spans="1:11">
      <c r="A107" s="86" t="s">
        <v>404</v>
      </c>
      <c r="B107" s="101" t="s">
        <v>105</v>
      </c>
      <c r="C107" s="110" t="s">
        <v>184</v>
      </c>
      <c r="D107" s="102">
        <v>42103</v>
      </c>
      <c r="E107" s="102">
        <v>42117</v>
      </c>
      <c r="F107" s="112">
        <v>233</v>
      </c>
      <c r="G107" s="103" t="s">
        <v>107</v>
      </c>
      <c r="H107" s="104">
        <v>233</v>
      </c>
      <c r="I107" s="92">
        <f t="shared" si="1"/>
        <v>373</v>
      </c>
      <c r="J107" s="2"/>
      <c r="K107" s="2"/>
    </row>
    <row r="108" spans="1:11">
      <c r="A108" s="86" t="s">
        <v>405</v>
      </c>
      <c r="B108" s="101" t="s">
        <v>86</v>
      </c>
      <c r="C108" s="110" t="s">
        <v>185</v>
      </c>
      <c r="D108" s="102">
        <v>42108</v>
      </c>
      <c r="E108" s="102">
        <v>42122</v>
      </c>
      <c r="F108" s="112">
        <v>38.880000000000003</v>
      </c>
      <c r="G108" s="103" t="s">
        <v>183</v>
      </c>
      <c r="H108" s="104">
        <v>38.880000000000003</v>
      </c>
      <c r="I108" s="92">
        <f t="shared" si="1"/>
        <v>368</v>
      </c>
      <c r="J108" s="2"/>
      <c r="K108" s="2"/>
    </row>
    <row r="109" spans="1:11">
      <c r="A109" s="86" t="s">
        <v>406</v>
      </c>
      <c r="B109" s="101" t="s">
        <v>86</v>
      </c>
      <c r="C109" s="110" t="s">
        <v>186</v>
      </c>
      <c r="D109" s="102">
        <v>42107</v>
      </c>
      <c r="E109" s="102">
        <v>42121</v>
      </c>
      <c r="F109" s="112">
        <v>15</v>
      </c>
      <c r="G109" s="103" t="s">
        <v>170</v>
      </c>
      <c r="H109" s="104">
        <v>15</v>
      </c>
      <c r="I109" s="92">
        <f t="shared" si="1"/>
        <v>369</v>
      </c>
      <c r="J109" s="2"/>
      <c r="K109" s="2"/>
    </row>
    <row r="110" spans="1:11">
      <c r="A110" s="86" t="s">
        <v>407</v>
      </c>
      <c r="B110" s="101" t="s">
        <v>121</v>
      </c>
      <c r="C110" s="110" t="s">
        <v>187</v>
      </c>
      <c r="D110" s="102">
        <v>42124</v>
      </c>
      <c r="E110" s="102">
        <v>42138</v>
      </c>
      <c r="F110" s="112">
        <v>726.49</v>
      </c>
      <c r="G110" s="103" t="s">
        <v>137</v>
      </c>
      <c r="H110" s="104">
        <v>726.49</v>
      </c>
      <c r="I110" s="92">
        <f t="shared" si="1"/>
        <v>352</v>
      </c>
      <c r="J110" s="2"/>
      <c r="K110" s="2"/>
    </row>
    <row r="111" spans="1:11">
      <c r="A111" s="113" t="s">
        <v>408</v>
      </c>
      <c r="B111" s="101" t="s">
        <v>86</v>
      </c>
      <c r="C111" s="110" t="s">
        <v>188</v>
      </c>
      <c r="D111" s="102">
        <v>42125</v>
      </c>
      <c r="E111" s="102">
        <v>42139</v>
      </c>
      <c r="F111" s="112">
        <v>203</v>
      </c>
      <c r="G111" s="103" t="s">
        <v>189</v>
      </c>
      <c r="H111" s="104">
        <v>203</v>
      </c>
      <c r="I111" s="92">
        <f t="shared" si="1"/>
        <v>351</v>
      </c>
      <c r="J111" s="2"/>
      <c r="K111" s="2"/>
    </row>
    <row r="112" spans="1:11">
      <c r="A112" s="86" t="s">
        <v>409</v>
      </c>
      <c r="B112" s="101" t="s">
        <v>86</v>
      </c>
      <c r="C112" s="110" t="s">
        <v>190</v>
      </c>
      <c r="D112" s="102">
        <v>42125</v>
      </c>
      <c r="E112" s="102">
        <v>42139</v>
      </c>
      <c r="F112" s="103">
        <v>329</v>
      </c>
      <c r="G112" s="103" t="s">
        <v>189</v>
      </c>
      <c r="H112" s="104">
        <v>329</v>
      </c>
      <c r="I112" s="92">
        <f t="shared" si="1"/>
        <v>351</v>
      </c>
      <c r="J112" s="2"/>
      <c r="K112" s="2"/>
    </row>
    <row r="113" spans="1:11">
      <c r="A113" s="86" t="s">
        <v>410</v>
      </c>
      <c r="B113" s="101" t="s">
        <v>192</v>
      </c>
      <c r="C113" s="110" t="s">
        <v>193</v>
      </c>
      <c r="D113" s="102">
        <v>42151</v>
      </c>
      <c r="E113" s="102">
        <v>42165</v>
      </c>
      <c r="F113" s="112">
        <v>129</v>
      </c>
      <c r="G113" s="103" t="s">
        <v>194</v>
      </c>
      <c r="H113" s="104">
        <v>129</v>
      </c>
      <c r="I113" s="92">
        <f t="shared" si="1"/>
        <v>325</v>
      </c>
      <c r="J113" s="2"/>
      <c r="K113" s="2"/>
    </row>
    <row r="114" spans="1:11">
      <c r="A114" s="86" t="s">
        <v>411</v>
      </c>
      <c r="B114" s="101" t="s">
        <v>121</v>
      </c>
      <c r="C114" s="110" t="s">
        <v>195</v>
      </c>
      <c r="D114" s="102">
        <v>42155</v>
      </c>
      <c r="E114" s="102">
        <v>42170</v>
      </c>
      <c r="F114" s="112">
        <v>651.04</v>
      </c>
      <c r="G114" s="103" t="s">
        <v>128</v>
      </c>
      <c r="H114" s="104">
        <v>651.04</v>
      </c>
      <c r="I114" s="92">
        <f t="shared" si="1"/>
        <v>320</v>
      </c>
      <c r="J114" s="2"/>
      <c r="K114" s="2"/>
    </row>
    <row r="115" spans="1:11">
      <c r="A115" s="86" t="s">
        <v>412</v>
      </c>
      <c r="B115" s="101" t="s">
        <v>196</v>
      </c>
      <c r="C115" s="110" t="s">
        <v>197</v>
      </c>
      <c r="D115" s="102">
        <v>42155</v>
      </c>
      <c r="E115" s="102">
        <v>42169</v>
      </c>
      <c r="F115" s="112">
        <v>1580.45</v>
      </c>
      <c r="G115" s="103" t="s">
        <v>198</v>
      </c>
      <c r="H115" s="104">
        <v>1580.45</v>
      </c>
      <c r="I115" s="92">
        <f t="shared" si="1"/>
        <v>321</v>
      </c>
      <c r="J115" s="2"/>
      <c r="K115" s="2"/>
    </row>
    <row r="116" spans="1:11">
      <c r="A116" s="86" t="s">
        <v>413</v>
      </c>
      <c r="B116" s="101" t="s">
        <v>86</v>
      </c>
      <c r="C116" s="110" t="s">
        <v>199</v>
      </c>
      <c r="D116" s="102">
        <v>42156</v>
      </c>
      <c r="E116" s="102">
        <v>42170</v>
      </c>
      <c r="F116" s="112">
        <v>86</v>
      </c>
      <c r="G116" s="103" t="s">
        <v>200</v>
      </c>
      <c r="H116" s="104">
        <v>86</v>
      </c>
      <c r="I116" s="92">
        <f t="shared" si="1"/>
        <v>320</v>
      </c>
      <c r="J116" s="2"/>
      <c r="K116" s="2"/>
    </row>
    <row r="117" spans="1:11">
      <c r="A117" s="86" t="s">
        <v>414</v>
      </c>
      <c r="B117" s="101" t="s">
        <v>86</v>
      </c>
      <c r="C117" s="110" t="s">
        <v>201</v>
      </c>
      <c r="D117" s="102">
        <v>42156</v>
      </c>
      <c r="E117" s="102">
        <v>42170</v>
      </c>
      <c r="F117" s="112">
        <v>329</v>
      </c>
      <c r="G117" s="103" t="s">
        <v>200</v>
      </c>
      <c r="H117" s="104">
        <v>329</v>
      </c>
      <c r="I117" s="92">
        <f t="shared" si="1"/>
        <v>320</v>
      </c>
      <c r="J117" s="2"/>
      <c r="K117" s="2"/>
    </row>
    <row r="118" spans="1:11">
      <c r="A118" s="86" t="s">
        <v>415</v>
      </c>
      <c r="B118" s="101" t="s">
        <v>86</v>
      </c>
      <c r="C118" s="110" t="s">
        <v>202</v>
      </c>
      <c r="D118" s="102">
        <v>42167</v>
      </c>
      <c r="E118" s="102">
        <v>42181</v>
      </c>
      <c r="F118" s="112">
        <v>78.53</v>
      </c>
      <c r="G118" s="103" t="s">
        <v>200</v>
      </c>
      <c r="H118" s="104">
        <v>78.53</v>
      </c>
      <c r="I118" s="92">
        <f t="shared" si="1"/>
        <v>309</v>
      </c>
      <c r="J118" s="2"/>
      <c r="K118" s="2"/>
    </row>
    <row r="119" spans="1:11">
      <c r="A119" s="86" t="s">
        <v>416</v>
      </c>
      <c r="B119" s="101" t="s">
        <v>203</v>
      </c>
      <c r="C119" s="110" t="s">
        <v>204</v>
      </c>
      <c r="D119" s="102">
        <v>42167</v>
      </c>
      <c r="E119" s="102">
        <v>42181</v>
      </c>
      <c r="F119" s="112">
        <v>4997</v>
      </c>
      <c r="G119" s="103" t="s">
        <v>205</v>
      </c>
      <c r="H119" s="104">
        <v>4997</v>
      </c>
      <c r="I119" s="92">
        <f t="shared" si="1"/>
        <v>309</v>
      </c>
      <c r="J119" s="2"/>
      <c r="K119" s="2"/>
    </row>
    <row r="120" spans="1:11">
      <c r="A120" s="86" t="s">
        <v>417</v>
      </c>
      <c r="B120" s="101" t="s">
        <v>121</v>
      </c>
      <c r="C120" s="110" t="s">
        <v>206</v>
      </c>
      <c r="D120" s="102">
        <v>42185</v>
      </c>
      <c r="E120" s="102">
        <v>42199</v>
      </c>
      <c r="F120" s="112">
        <v>647.65</v>
      </c>
      <c r="G120" s="103" t="s">
        <v>207</v>
      </c>
      <c r="H120" s="104">
        <v>647.65</v>
      </c>
      <c r="I120" s="92">
        <f t="shared" si="1"/>
        <v>291</v>
      </c>
      <c r="J120" s="2"/>
      <c r="K120" s="2"/>
    </row>
    <row r="121" spans="1:11">
      <c r="A121" s="86" t="s">
        <v>418</v>
      </c>
      <c r="B121" s="101" t="s">
        <v>97</v>
      </c>
      <c r="C121" s="110" t="s">
        <v>208</v>
      </c>
      <c r="D121" s="102">
        <v>42185</v>
      </c>
      <c r="E121" s="102">
        <v>42199</v>
      </c>
      <c r="F121" s="112">
        <v>1105</v>
      </c>
      <c r="G121" s="103" t="s">
        <v>209</v>
      </c>
      <c r="H121" s="104">
        <v>1105</v>
      </c>
      <c r="I121" s="92">
        <f t="shared" si="1"/>
        <v>291</v>
      </c>
      <c r="J121" s="2"/>
      <c r="K121" s="2"/>
    </row>
    <row r="122" spans="1:11">
      <c r="A122" s="86" t="s">
        <v>419</v>
      </c>
      <c r="B122" s="101" t="s">
        <v>86</v>
      </c>
      <c r="C122" s="110" t="s">
        <v>210</v>
      </c>
      <c r="D122" s="102">
        <v>42186</v>
      </c>
      <c r="E122" s="102">
        <v>42200</v>
      </c>
      <c r="F122" s="112">
        <v>79</v>
      </c>
      <c r="G122" s="103" t="s">
        <v>211</v>
      </c>
      <c r="H122" s="104">
        <v>79</v>
      </c>
      <c r="I122" s="92">
        <f t="shared" si="1"/>
        <v>290</v>
      </c>
      <c r="J122" s="2"/>
      <c r="K122" s="2"/>
    </row>
    <row r="123" spans="1:11">
      <c r="A123" s="86" t="s">
        <v>420</v>
      </c>
      <c r="B123" s="101" t="s">
        <v>86</v>
      </c>
      <c r="C123" s="110" t="s">
        <v>212</v>
      </c>
      <c r="D123" s="102">
        <v>42186</v>
      </c>
      <c r="E123" s="102">
        <v>42200</v>
      </c>
      <c r="F123" s="112">
        <v>329</v>
      </c>
      <c r="G123" s="103" t="s">
        <v>189</v>
      </c>
      <c r="H123" s="104">
        <v>329</v>
      </c>
      <c r="I123" s="92">
        <f t="shared" si="1"/>
        <v>290</v>
      </c>
      <c r="J123" s="2"/>
      <c r="K123" s="2"/>
    </row>
    <row r="124" spans="1:11">
      <c r="A124" s="86" t="s">
        <v>421</v>
      </c>
      <c r="B124" s="101" t="s">
        <v>101</v>
      </c>
      <c r="C124" s="110" t="s">
        <v>213</v>
      </c>
      <c r="D124" s="102">
        <v>42186</v>
      </c>
      <c r="E124" s="102">
        <v>42200</v>
      </c>
      <c r="F124" s="112">
        <v>914.94</v>
      </c>
      <c r="G124" s="103" t="s">
        <v>214</v>
      </c>
      <c r="H124" s="104">
        <v>914.94</v>
      </c>
      <c r="I124" s="92">
        <f t="shared" si="1"/>
        <v>290</v>
      </c>
      <c r="J124" s="2"/>
      <c r="K124" s="2"/>
    </row>
    <row r="125" spans="1:11">
      <c r="A125" s="86" t="s">
        <v>422</v>
      </c>
      <c r="B125" s="101" t="s">
        <v>219</v>
      </c>
      <c r="C125" s="110" t="s">
        <v>220</v>
      </c>
      <c r="D125" s="102">
        <v>42181</v>
      </c>
      <c r="E125" s="102">
        <v>42216</v>
      </c>
      <c r="F125" s="112">
        <v>6494.9</v>
      </c>
      <c r="G125" s="103" t="s">
        <v>221</v>
      </c>
      <c r="H125" s="104">
        <v>6494.9</v>
      </c>
      <c r="I125" s="92">
        <f t="shared" si="1"/>
        <v>274</v>
      </c>
      <c r="J125" s="2"/>
      <c r="K125" s="2"/>
    </row>
    <row r="126" spans="1:11">
      <c r="A126" s="86" t="s">
        <v>423</v>
      </c>
      <c r="B126" s="101" t="s">
        <v>219</v>
      </c>
      <c r="C126" s="110" t="s">
        <v>222</v>
      </c>
      <c r="D126" s="102">
        <v>42181</v>
      </c>
      <c r="E126" s="102">
        <v>42216</v>
      </c>
      <c r="F126" s="112">
        <v>3264.52</v>
      </c>
      <c r="G126" s="103" t="s">
        <v>223</v>
      </c>
      <c r="H126" s="104">
        <v>3264.52</v>
      </c>
      <c r="I126" s="92">
        <f t="shared" si="1"/>
        <v>274</v>
      </c>
      <c r="J126" s="2"/>
      <c r="K126" s="2"/>
    </row>
    <row r="127" spans="1:11">
      <c r="A127" s="86" t="s">
        <v>424</v>
      </c>
      <c r="B127" s="101" t="s">
        <v>219</v>
      </c>
      <c r="C127" s="110" t="s">
        <v>224</v>
      </c>
      <c r="D127" s="102">
        <v>42181</v>
      </c>
      <c r="E127" s="102">
        <v>42216</v>
      </c>
      <c r="F127" s="112">
        <v>1254.2</v>
      </c>
      <c r="G127" s="103" t="s">
        <v>225</v>
      </c>
      <c r="H127" s="104">
        <v>1254.2</v>
      </c>
      <c r="I127" s="92">
        <f t="shared" si="1"/>
        <v>274</v>
      </c>
      <c r="J127" s="2"/>
      <c r="K127" s="2"/>
    </row>
    <row r="128" spans="1:11">
      <c r="A128" s="86" t="s">
        <v>425</v>
      </c>
      <c r="B128" s="101" t="s">
        <v>125</v>
      </c>
      <c r="C128" s="110" t="s">
        <v>226</v>
      </c>
      <c r="D128" s="102">
        <v>42205</v>
      </c>
      <c r="E128" s="102">
        <v>42219</v>
      </c>
      <c r="F128" s="112">
        <v>5939.83</v>
      </c>
      <c r="G128" s="103" t="s">
        <v>191</v>
      </c>
      <c r="H128" s="104">
        <v>5939.83</v>
      </c>
      <c r="I128" s="92">
        <f t="shared" si="1"/>
        <v>271</v>
      </c>
      <c r="J128" s="2"/>
      <c r="K128" s="2"/>
    </row>
    <row r="129" spans="1:11">
      <c r="A129" s="86" t="s">
        <v>426</v>
      </c>
      <c r="B129" s="101" t="s">
        <v>86</v>
      </c>
      <c r="C129" s="110" t="s">
        <v>227</v>
      </c>
      <c r="D129" s="102">
        <v>42208</v>
      </c>
      <c r="E129" s="102">
        <v>42222</v>
      </c>
      <c r="F129" s="112">
        <v>-132.1</v>
      </c>
      <c r="G129" s="103" t="s">
        <v>124</v>
      </c>
      <c r="H129" s="104">
        <v>-132.1</v>
      </c>
      <c r="I129" s="92">
        <f t="shared" si="1"/>
        <v>268</v>
      </c>
      <c r="J129" s="2"/>
      <c r="K129" s="2"/>
    </row>
    <row r="130" spans="1:11">
      <c r="A130" s="86" t="s">
        <v>427</v>
      </c>
      <c r="B130" s="101" t="s">
        <v>121</v>
      </c>
      <c r="C130" s="110" t="s">
        <v>228</v>
      </c>
      <c r="D130" s="102">
        <v>42216</v>
      </c>
      <c r="E130" s="102">
        <v>42230</v>
      </c>
      <c r="F130" s="112">
        <v>891.79</v>
      </c>
      <c r="G130" s="103" t="s">
        <v>128</v>
      </c>
      <c r="H130" s="104">
        <v>891.79</v>
      </c>
      <c r="I130" s="92">
        <f t="shared" ref="I130:I182" si="2">+$I$2-E130</f>
        <v>260</v>
      </c>
      <c r="J130" s="2"/>
      <c r="K130" s="2"/>
    </row>
    <row r="131" spans="1:11">
      <c r="A131" s="86" t="s">
        <v>428</v>
      </c>
      <c r="B131" s="101" t="s">
        <v>86</v>
      </c>
      <c r="C131" s="110" t="s">
        <v>229</v>
      </c>
      <c r="D131" s="102">
        <v>42217</v>
      </c>
      <c r="E131" s="102">
        <v>42233</v>
      </c>
      <c r="F131" s="112">
        <v>79</v>
      </c>
      <c r="G131" s="103" t="s">
        <v>230</v>
      </c>
      <c r="H131" s="104">
        <v>79</v>
      </c>
      <c r="I131" s="92">
        <f t="shared" si="2"/>
        <v>257</v>
      </c>
      <c r="J131" s="2"/>
      <c r="K131" s="2"/>
    </row>
    <row r="132" spans="1:11">
      <c r="A132" s="86" t="s">
        <v>429</v>
      </c>
      <c r="B132" s="101" t="s">
        <v>121</v>
      </c>
      <c r="C132" s="110" t="s">
        <v>231</v>
      </c>
      <c r="D132" s="114">
        <v>42247</v>
      </c>
      <c r="E132" s="102">
        <v>42262</v>
      </c>
      <c r="F132" s="112">
        <v>649.54</v>
      </c>
      <c r="G132" s="103" t="s">
        <v>128</v>
      </c>
      <c r="H132" s="104">
        <v>649.54</v>
      </c>
      <c r="I132" s="92">
        <f t="shared" si="2"/>
        <v>228</v>
      </c>
      <c r="J132" s="2"/>
      <c r="K132" s="2"/>
    </row>
    <row r="133" spans="1:11">
      <c r="A133" s="86" t="s">
        <v>430</v>
      </c>
      <c r="B133" s="101" t="s">
        <v>175</v>
      </c>
      <c r="C133" s="110" t="s">
        <v>254</v>
      </c>
      <c r="D133" s="102">
        <v>42250</v>
      </c>
      <c r="E133" s="102">
        <v>42264</v>
      </c>
      <c r="F133" s="115">
        <v>60</v>
      </c>
      <c r="G133" s="103" t="s">
        <v>255</v>
      </c>
      <c r="H133" s="104">
        <v>60</v>
      </c>
      <c r="I133" s="92">
        <f t="shared" si="2"/>
        <v>226</v>
      </c>
      <c r="J133" s="2"/>
      <c r="K133" s="2"/>
    </row>
    <row r="134" spans="1:11">
      <c r="A134" s="86" t="s">
        <v>431</v>
      </c>
      <c r="B134" s="101" t="s">
        <v>234</v>
      </c>
      <c r="C134" s="110" t="s">
        <v>235</v>
      </c>
      <c r="D134" s="102">
        <v>42261</v>
      </c>
      <c r="E134" s="102">
        <v>42275</v>
      </c>
      <c r="F134" s="115">
        <v>648.24</v>
      </c>
      <c r="G134" s="103" t="s">
        <v>236</v>
      </c>
      <c r="H134" s="104">
        <v>648.24</v>
      </c>
      <c r="I134" s="92">
        <f t="shared" si="2"/>
        <v>215</v>
      </c>
      <c r="J134" s="2"/>
      <c r="K134" s="2"/>
    </row>
    <row r="135" spans="1:11">
      <c r="A135" s="86" t="s">
        <v>432</v>
      </c>
      <c r="B135" s="101" t="s">
        <v>121</v>
      </c>
      <c r="C135" s="110" t="s">
        <v>256</v>
      </c>
      <c r="D135" s="102">
        <v>42277</v>
      </c>
      <c r="E135" s="102">
        <v>42292</v>
      </c>
      <c r="F135" s="115">
        <v>725.19</v>
      </c>
      <c r="G135" s="103" t="s">
        <v>128</v>
      </c>
      <c r="H135" s="104">
        <v>725.19</v>
      </c>
      <c r="I135" s="92">
        <f t="shared" si="2"/>
        <v>198</v>
      </c>
      <c r="J135" s="2"/>
      <c r="K135" s="2"/>
    </row>
    <row r="136" spans="1:11">
      <c r="A136" s="86" t="s">
        <v>433</v>
      </c>
      <c r="B136" s="101" t="s">
        <v>49</v>
      </c>
      <c r="C136" s="110" t="s">
        <v>257</v>
      </c>
      <c r="D136" s="102">
        <v>42278</v>
      </c>
      <c r="E136" s="102">
        <v>42292</v>
      </c>
      <c r="F136" s="115">
        <v>914.94</v>
      </c>
      <c r="G136" s="103" t="s">
        <v>182</v>
      </c>
      <c r="H136" s="104">
        <v>914.94</v>
      </c>
      <c r="I136" s="92">
        <f t="shared" si="2"/>
        <v>198</v>
      </c>
      <c r="J136" s="2"/>
      <c r="K136" s="2"/>
    </row>
    <row r="137" spans="1:11">
      <c r="A137" s="86" t="s">
        <v>434</v>
      </c>
      <c r="B137" s="87" t="s">
        <v>121</v>
      </c>
      <c r="C137" s="109">
        <v>1376315</v>
      </c>
      <c r="D137" s="114">
        <v>42308</v>
      </c>
      <c r="E137" s="89">
        <v>42322</v>
      </c>
      <c r="F137" s="38">
        <v>648.85</v>
      </c>
      <c r="G137" s="33" t="s">
        <v>259</v>
      </c>
      <c r="H137" s="106">
        <v>648.85</v>
      </c>
      <c r="I137" s="92">
        <f t="shared" si="2"/>
        <v>168</v>
      </c>
      <c r="J137" s="2"/>
      <c r="K137" s="2"/>
    </row>
    <row r="138" spans="1:11">
      <c r="A138" s="86" t="s">
        <v>435</v>
      </c>
      <c r="B138" s="87" t="s">
        <v>232</v>
      </c>
      <c r="C138" s="109">
        <v>1404001</v>
      </c>
      <c r="D138" s="114">
        <v>41732</v>
      </c>
      <c r="E138" s="102">
        <v>42328</v>
      </c>
      <c r="F138" s="38">
        <v>500</v>
      </c>
      <c r="G138" s="33" t="s">
        <v>233</v>
      </c>
      <c r="H138" s="106">
        <v>500</v>
      </c>
      <c r="I138" s="92">
        <f t="shared" si="2"/>
        <v>162</v>
      </c>
      <c r="J138" s="2"/>
      <c r="K138" s="2"/>
    </row>
    <row r="139" spans="1:11">
      <c r="A139" s="86" t="s">
        <v>436</v>
      </c>
      <c r="B139" s="101" t="s">
        <v>215</v>
      </c>
      <c r="C139" s="110" t="s">
        <v>216</v>
      </c>
      <c r="D139" s="102">
        <v>42333</v>
      </c>
      <c r="E139" s="102">
        <v>42333</v>
      </c>
      <c r="F139" s="104">
        <v>548.89</v>
      </c>
      <c r="G139" s="103" t="s">
        <v>217</v>
      </c>
      <c r="H139" s="104">
        <v>548.89</v>
      </c>
      <c r="I139" s="116">
        <f t="shared" si="2"/>
        <v>157</v>
      </c>
      <c r="J139" s="2"/>
      <c r="K139" s="2"/>
    </row>
    <row r="140" spans="1:11">
      <c r="A140" s="86" t="s">
        <v>437</v>
      </c>
      <c r="B140" s="101" t="s">
        <v>215</v>
      </c>
      <c r="C140" s="110" t="s">
        <v>216</v>
      </c>
      <c r="D140" s="102">
        <v>42333</v>
      </c>
      <c r="E140" s="102">
        <v>42333</v>
      </c>
      <c r="F140" s="104">
        <v>603.62</v>
      </c>
      <c r="G140" s="103" t="s">
        <v>217</v>
      </c>
      <c r="H140" s="104">
        <v>603.62</v>
      </c>
      <c r="I140" s="116">
        <f t="shared" si="2"/>
        <v>157</v>
      </c>
      <c r="J140" s="2"/>
      <c r="K140" s="2"/>
    </row>
    <row r="141" spans="1:11">
      <c r="A141" s="86" t="s">
        <v>438</v>
      </c>
      <c r="B141" s="101" t="s">
        <v>262</v>
      </c>
      <c r="C141" s="110" t="s">
        <v>263</v>
      </c>
      <c r="D141" s="102">
        <v>42328</v>
      </c>
      <c r="E141" s="102">
        <v>42342</v>
      </c>
      <c r="F141" s="104">
        <v>167.64</v>
      </c>
      <c r="G141" s="103" t="s">
        <v>264</v>
      </c>
      <c r="H141" s="104">
        <v>167.64</v>
      </c>
      <c r="I141" s="92">
        <f t="shared" si="2"/>
        <v>148</v>
      </c>
      <c r="J141" s="2"/>
      <c r="K141" s="2"/>
    </row>
    <row r="142" spans="1:11">
      <c r="A142" s="86" t="s">
        <v>439</v>
      </c>
      <c r="B142" s="101" t="s">
        <v>265</v>
      </c>
      <c r="C142" s="110">
        <v>1499915</v>
      </c>
      <c r="D142" s="102">
        <v>42338</v>
      </c>
      <c r="E142" s="102">
        <v>42345</v>
      </c>
      <c r="F142" s="104">
        <v>649.25</v>
      </c>
      <c r="G142" s="103" t="s">
        <v>266</v>
      </c>
      <c r="H142" s="104">
        <v>649.25</v>
      </c>
      <c r="I142" s="92">
        <f t="shared" si="2"/>
        <v>145</v>
      </c>
      <c r="J142" s="2"/>
      <c r="K142" s="2"/>
    </row>
    <row r="143" spans="1:11">
      <c r="A143" s="86" t="s">
        <v>440</v>
      </c>
      <c r="B143" s="101" t="s">
        <v>166</v>
      </c>
      <c r="C143" s="110">
        <v>7150407602</v>
      </c>
      <c r="D143" s="102">
        <v>42327</v>
      </c>
      <c r="E143" s="102">
        <v>42353</v>
      </c>
      <c r="F143" s="104">
        <v>49.79</v>
      </c>
      <c r="G143" s="103"/>
      <c r="H143" s="104">
        <v>49.79</v>
      </c>
      <c r="I143" s="92">
        <f t="shared" si="2"/>
        <v>137</v>
      </c>
      <c r="J143" s="2"/>
      <c r="K143" s="2"/>
    </row>
    <row r="144" spans="1:11">
      <c r="A144" s="86" t="s">
        <v>441</v>
      </c>
      <c r="B144" s="101" t="s">
        <v>269</v>
      </c>
      <c r="C144" s="110">
        <v>152053</v>
      </c>
      <c r="D144" s="102">
        <v>42339</v>
      </c>
      <c r="E144" s="102">
        <v>42353</v>
      </c>
      <c r="F144" s="104">
        <v>30</v>
      </c>
      <c r="G144" s="103" t="s">
        <v>270</v>
      </c>
      <c r="H144" s="104">
        <v>30</v>
      </c>
      <c r="I144" s="92">
        <f>+$I$2-E144</f>
        <v>137</v>
      </c>
      <c r="J144" s="2"/>
      <c r="K144" s="2"/>
    </row>
    <row r="145" spans="1:11">
      <c r="A145" s="86" t="s">
        <v>442</v>
      </c>
      <c r="B145" s="101" t="s">
        <v>232</v>
      </c>
      <c r="C145" s="110">
        <v>1404001</v>
      </c>
      <c r="D145" s="102">
        <v>41732</v>
      </c>
      <c r="E145" s="102">
        <v>42358</v>
      </c>
      <c r="F145" s="38">
        <v>500</v>
      </c>
      <c r="G145" s="103" t="s">
        <v>233</v>
      </c>
      <c r="H145" s="104">
        <v>500</v>
      </c>
      <c r="I145" s="92">
        <f>+$I$2-E145</f>
        <v>132</v>
      </c>
      <c r="J145" s="2"/>
      <c r="K145" s="2"/>
    </row>
    <row r="146" spans="1:11" ht="15.75" thickBot="1">
      <c r="A146" s="86" t="s">
        <v>443</v>
      </c>
      <c r="B146" s="101" t="s">
        <v>215</v>
      </c>
      <c r="C146" s="110" t="s">
        <v>216</v>
      </c>
      <c r="D146" s="102">
        <v>42363</v>
      </c>
      <c r="E146" s="102">
        <v>42363</v>
      </c>
      <c r="F146" s="104">
        <v>657.12</v>
      </c>
      <c r="G146" s="103" t="s">
        <v>217</v>
      </c>
      <c r="H146" s="104">
        <v>657.12</v>
      </c>
      <c r="I146" s="116">
        <f>+$I$2-E146</f>
        <v>127</v>
      </c>
      <c r="J146" s="3">
        <v>2015</v>
      </c>
      <c r="K146" s="4">
        <f>SUM(H89:H146)</f>
        <v>131093.06999999998</v>
      </c>
    </row>
    <row r="147" spans="1:11">
      <c r="A147" s="86" t="s">
        <v>444</v>
      </c>
      <c r="B147" s="87" t="s">
        <v>260</v>
      </c>
      <c r="C147" s="109">
        <v>5801768068</v>
      </c>
      <c r="D147" s="114">
        <v>42319</v>
      </c>
      <c r="E147" s="89">
        <v>42379</v>
      </c>
      <c r="F147" s="38">
        <v>250383.97</v>
      </c>
      <c r="G147" s="33" t="s">
        <v>261</v>
      </c>
      <c r="H147" s="106">
        <v>250383.97</v>
      </c>
      <c r="I147" s="92">
        <f t="shared" si="2"/>
        <v>111</v>
      </c>
      <c r="J147" s="2"/>
      <c r="K147" s="2"/>
    </row>
    <row r="148" spans="1:11">
      <c r="A148" s="86" t="s">
        <v>445</v>
      </c>
      <c r="B148" s="87" t="s">
        <v>280</v>
      </c>
      <c r="C148" s="109">
        <v>15427</v>
      </c>
      <c r="D148" s="114">
        <v>42369</v>
      </c>
      <c r="E148" s="89">
        <v>42383</v>
      </c>
      <c r="F148" s="38">
        <v>914.94</v>
      </c>
      <c r="G148" s="33" t="s">
        <v>274</v>
      </c>
      <c r="H148" s="106">
        <v>914.94</v>
      </c>
      <c r="I148" s="92">
        <f t="shared" si="2"/>
        <v>107</v>
      </c>
      <c r="J148" s="2"/>
      <c r="K148" s="2"/>
    </row>
    <row r="149" spans="1:11">
      <c r="A149" s="86" t="s">
        <v>446</v>
      </c>
      <c r="B149" s="87" t="s">
        <v>272</v>
      </c>
      <c r="C149" s="109">
        <v>1632415</v>
      </c>
      <c r="D149" s="114">
        <v>42369</v>
      </c>
      <c r="E149" s="89">
        <v>42384</v>
      </c>
      <c r="F149" s="38">
        <v>891.79</v>
      </c>
      <c r="G149" s="33" t="s">
        <v>273</v>
      </c>
      <c r="H149" s="106">
        <v>891.79</v>
      </c>
      <c r="I149" s="92">
        <f t="shared" si="2"/>
        <v>106</v>
      </c>
      <c r="J149" s="2"/>
      <c r="K149" s="2"/>
    </row>
    <row r="150" spans="1:11" ht="15" customHeight="1">
      <c r="A150" s="86" t="s">
        <v>447</v>
      </c>
      <c r="B150" s="87" t="s">
        <v>276</v>
      </c>
      <c r="C150" s="109">
        <v>330671</v>
      </c>
      <c r="D150" s="114">
        <v>42373</v>
      </c>
      <c r="E150" s="89">
        <v>42387</v>
      </c>
      <c r="F150" s="38">
        <v>32.86</v>
      </c>
      <c r="G150" s="33" t="s">
        <v>271</v>
      </c>
      <c r="H150" s="106">
        <v>32.86</v>
      </c>
      <c r="I150" s="92">
        <f t="shared" si="2"/>
        <v>103</v>
      </c>
      <c r="J150" s="32"/>
      <c r="K150" s="32"/>
    </row>
    <row r="151" spans="1:11" ht="15" customHeight="1">
      <c r="A151" s="86" t="s">
        <v>448</v>
      </c>
      <c r="B151" s="87" t="s">
        <v>232</v>
      </c>
      <c r="C151" s="109">
        <v>1404001</v>
      </c>
      <c r="D151" s="114">
        <v>41732</v>
      </c>
      <c r="E151" s="89">
        <v>42389</v>
      </c>
      <c r="F151" s="38">
        <v>500</v>
      </c>
      <c r="G151" s="33" t="s">
        <v>233</v>
      </c>
      <c r="H151" s="106">
        <v>500</v>
      </c>
      <c r="I151" s="92">
        <f t="shared" si="2"/>
        <v>101</v>
      </c>
      <c r="J151" s="32"/>
      <c r="K151" s="32"/>
    </row>
    <row r="152" spans="1:11">
      <c r="A152" s="86" t="s">
        <v>449</v>
      </c>
      <c r="B152" s="101" t="s">
        <v>215</v>
      </c>
      <c r="C152" s="110" t="s">
        <v>216</v>
      </c>
      <c r="D152" s="102">
        <v>42394</v>
      </c>
      <c r="E152" s="102">
        <v>42394</v>
      </c>
      <c r="F152" s="112">
        <v>657.57</v>
      </c>
      <c r="G152" s="103" t="s">
        <v>217</v>
      </c>
      <c r="H152" s="104">
        <v>657.57</v>
      </c>
      <c r="I152" s="92">
        <f t="shared" si="2"/>
        <v>96</v>
      </c>
      <c r="J152" s="2"/>
      <c r="K152" s="2"/>
    </row>
    <row r="153" spans="1:11" ht="15" customHeight="1">
      <c r="A153" s="86" t="s">
        <v>450</v>
      </c>
      <c r="B153" s="87" t="s">
        <v>279</v>
      </c>
      <c r="C153" s="109">
        <v>2250004365</v>
      </c>
      <c r="D153" s="114">
        <v>42383</v>
      </c>
      <c r="E153" s="89">
        <v>42397</v>
      </c>
      <c r="F153" s="38">
        <v>7.14</v>
      </c>
      <c r="G153" s="33" t="s">
        <v>183</v>
      </c>
      <c r="H153" s="106">
        <v>7.14</v>
      </c>
      <c r="I153" s="92">
        <f t="shared" si="2"/>
        <v>93</v>
      </c>
      <c r="J153" s="32"/>
      <c r="K153" s="32"/>
    </row>
    <row r="154" spans="1:11" ht="15" customHeight="1">
      <c r="A154" s="86" t="s">
        <v>451</v>
      </c>
      <c r="B154" s="87" t="s">
        <v>277</v>
      </c>
      <c r="C154" s="109">
        <v>2016058</v>
      </c>
      <c r="D154" s="114">
        <v>42373</v>
      </c>
      <c r="E154" s="89">
        <v>42404</v>
      </c>
      <c r="F154" s="38">
        <v>147.6</v>
      </c>
      <c r="G154" s="33" t="s">
        <v>271</v>
      </c>
      <c r="H154" s="106">
        <v>147.6</v>
      </c>
      <c r="I154" s="92">
        <f t="shared" si="2"/>
        <v>86</v>
      </c>
      <c r="J154" s="32"/>
      <c r="K154" s="32"/>
    </row>
    <row r="155" spans="1:11" ht="15" customHeight="1">
      <c r="A155" s="86" t="s">
        <v>452</v>
      </c>
      <c r="B155" s="87" t="s">
        <v>277</v>
      </c>
      <c r="C155" s="109">
        <v>2016057</v>
      </c>
      <c r="D155" s="114">
        <v>42373</v>
      </c>
      <c r="E155" s="89">
        <v>42404</v>
      </c>
      <c r="F155" s="38">
        <v>570.72</v>
      </c>
      <c r="G155" s="33" t="s">
        <v>271</v>
      </c>
      <c r="H155" s="106">
        <v>570.72</v>
      </c>
      <c r="I155" s="92">
        <f t="shared" si="2"/>
        <v>86</v>
      </c>
      <c r="J155" s="32"/>
      <c r="K155" s="32"/>
    </row>
    <row r="156" spans="1:11" ht="15" customHeight="1">
      <c r="A156" s="86" t="s">
        <v>453</v>
      </c>
      <c r="B156" s="87" t="s">
        <v>277</v>
      </c>
      <c r="C156" s="109">
        <v>2016022</v>
      </c>
      <c r="D156" s="114">
        <v>42373</v>
      </c>
      <c r="E156" s="89">
        <v>42404</v>
      </c>
      <c r="F156" s="38">
        <v>266</v>
      </c>
      <c r="G156" s="33" t="s">
        <v>278</v>
      </c>
      <c r="H156" s="106">
        <v>266</v>
      </c>
      <c r="I156" s="92">
        <f t="shared" si="2"/>
        <v>86</v>
      </c>
      <c r="J156" s="32"/>
      <c r="K156" s="32"/>
    </row>
    <row r="157" spans="1:11" ht="15" customHeight="1">
      <c r="A157" s="86" t="s">
        <v>454</v>
      </c>
      <c r="B157" s="87" t="s">
        <v>275</v>
      </c>
      <c r="C157" s="109">
        <v>71516</v>
      </c>
      <c r="D157" s="114">
        <v>42400</v>
      </c>
      <c r="E157" s="89">
        <v>42414</v>
      </c>
      <c r="F157" s="38">
        <v>649.04999999999995</v>
      </c>
      <c r="G157" s="33" t="s">
        <v>271</v>
      </c>
      <c r="H157" s="106">
        <v>649.04999999999995</v>
      </c>
      <c r="I157" s="92">
        <f>+$I$2-E157</f>
        <v>76</v>
      </c>
      <c r="J157" s="32"/>
      <c r="K157" s="32"/>
    </row>
    <row r="158" spans="1:11" ht="15" customHeight="1">
      <c r="A158" s="86" t="s">
        <v>455</v>
      </c>
      <c r="B158" s="87" t="s">
        <v>275</v>
      </c>
      <c r="C158" s="109">
        <v>119116</v>
      </c>
      <c r="D158" s="114">
        <v>42400</v>
      </c>
      <c r="E158" s="89">
        <v>42417</v>
      </c>
      <c r="F158" s="38">
        <v>594</v>
      </c>
      <c r="G158" s="33" t="s">
        <v>278</v>
      </c>
      <c r="H158" s="106">
        <v>594</v>
      </c>
      <c r="I158" s="92">
        <f t="shared" si="2"/>
        <v>73</v>
      </c>
      <c r="J158" s="32"/>
      <c r="K158" s="32"/>
    </row>
    <row r="159" spans="1:11" ht="15" customHeight="1">
      <c r="A159" s="86" t="s">
        <v>456</v>
      </c>
      <c r="B159" s="87" t="s">
        <v>232</v>
      </c>
      <c r="C159" s="109">
        <v>1404001</v>
      </c>
      <c r="D159" s="114">
        <v>41732</v>
      </c>
      <c r="E159" s="89">
        <v>42420</v>
      </c>
      <c r="F159" s="38">
        <v>500</v>
      </c>
      <c r="G159" s="33" t="s">
        <v>233</v>
      </c>
      <c r="H159" s="106">
        <v>500</v>
      </c>
      <c r="I159" s="92">
        <f t="shared" ref="I159" si="3">+$I$2-E159</f>
        <v>70</v>
      </c>
      <c r="J159" s="32"/>
      <c r="K159" s="32"/>
    </row>
    <row r="160" spans="1:11" s="58" customFormat="1" ht="14.25" thickBot="1">
      <c r="A160" s="86" t="s">
        <v>457</v>
      </c>
      <c r="B160" s="101" t="s">
        <v>215</v>
      </c>
      <c r="C160" s="110" t="s">
        <v>216</v>
      </c>
      <c r="D160" s="102">
        <v>42425</v>
      </c>
      <c r="E160" s="102">
        <v>42425</v>
      </c>
      <c r="F160" s="104">
        <v>654.07000000000005</v>
      </c>
      <c r="G160" s="103" t="s">
        <v>217</v>
      </c>
      <c r="H160" s="104">
        <v>654.07000000000005</v>
      </c>
      <c r="I160" s="92">
        <f>+$I$2-E160</f>
        <v>65</v>
      </c>
      <c r="J160" s="3">
        <v>2016</v>
      </c>
      <c r="K160" s="4">
        <f>SUM(H147:H160)</f>
        <v>256769.71000000002</v>
      </c>
    </row>
    <row r="161" spans="1:11" ht="15" customHeight="1" thickBot="1">
      <c r="A161" s="80" t="s">
        <v>218</v>
      </c>
      <c r="B161" s="81"/>
      <c r="C161" s="81"/>
      <c r="D161" s="81"/>
      <c r="E161" s="81"/>
      <c r="F161" s="81"/>
      <c r="G161" s="82"/>
      <c r="H161" s="67">
        <f>SUM(H3:H160)</f>
        <v>490083.85</v>
      </c>
      <c r="I161" s="68"/>
      <c r="J161" s="32"/>
      <c r="K161" s="34">
        <f>SUM(K160,K146,K88,K46,K25,K21)</f>
        <v>490083.85</v>
      </c>
    </row>
    <row r="162" spans="1:11" ht="15" customHeight="1">
      <c r="A162" s="65" t="s">
        <v>461</v>
      </c>
      <c r="B162" s="25" t="s">
        <v>281</v>
      </c>
      <c r="C162" s="26">
        <v>1160356</v>
      </c>
      <c r="D162" s="27">
        <v>42430</v>
      </c>
      <c r="E162" s="29">
        <v>42440</v>
      </c>
      <c r="F162" s="28">
        <v>678</v>
      </c>
      <c r="G162" s="35" t="s">
        <v>282</v>
      </c>
      <c r="H162" s="30">
        <v>678</v>
      </c>
      <c r="I162" s="54">
        <f>+$I$2-E162</f>
        <v>50</v>
      </c>
      <c r="J162" s="32"/>
      <c r="K162" s="32"/>
    </row>
    <row r="163" spans="1:11" ht="15" customHeight="1">
      <c r="A163" s="66" t="s">
        <v>462</v>
      </c>
      <c r="B163" s="10" t="s">
        <v>275</v>
      </c>
      <c r="C163" s="20">
        <v>241216</v>
      </c>
      <c r="D163" s="24">
        <v>42429</v>
      </c>
      <c r="E163" s="11">
        <v>42444</v>
      </c>
      <c r="F163" s="16">
        <v>646.95000000000005</v>
      </c>
      <c r="G163" s="33" t="s">
        <v>271</v>
      </c>
      <c r="H163" s="19">
        <v>646.95000000000005</v>
      </c>
      <c r="I163" s="12">
        <f>+$I$2-E163</f>
        <v>46</v>
      </c>
      <c r="J163" s="32"/>
      <c r="K163" s="32"/>
    </row>
    <row r="164" spans="1:11" ht="15" customHeight="1">
      <c r="A164" s="66" t="s">
        <v>463</v>
      </c>
      <c r="B164" s="10" t="s">
        <v>232</v>
      </c>
      <c r="C164" s="20">
        <v>1404001</v>
      </c>
      <c r="D164" s="24">
        <v>41732</v>
      </c>
      <c r="E164" s="11">
        <v>42449</v>
      </c>
      <c r="F164" s="49">
        <v>500</v>
      </c>
      <c r="G164" s="31" t="s">
        <v>233</v>
      </c>
      <c r="H164" s="19">
        <v>500</v>
      </c>
      <c r="I164" s="12">
        <f t="shared" ref="I164" si="4">+$I$2-E164</f>
        <v>41</v>
      </c>
      <c r="J164" s="32"/>
      <c r="K164" s="32"/>
    </row>
    <row r="165" spans="1:11" s="58" customFormat="1" ht="15" customHeight="1">
      <c r="A165" s="66" t="s">
        <v>464</v>
      </c>
      <c r="B165" s="14" t="s">
        <v>215</v>
      </c>
      <c r="C165" s="21" t="s">
        <v>216</v>
      </c>
      <c r="D165" s="15">
        <v>42454</v>
      </c>
      <c r="E165" s="23">
        <v>42454</v>
      </c>
      <c r="F165" s="57">
        <v>643.35</v>
      </c>
      <c r="G165" s="17" t="s">
        <v>217</v>
      </c>
      <c r="H165" s="18">
        <v>643.35</v>
      </c>
      <c r="I165" s="12">
        <f>+$I$2-E165</f>
        <v>36</v>
      </c>
      <c r="J165" s="60"/>
      <c r="K165" s="59"/>
    </row>
    <row r="166" spans="1:11">
      <c r="A166" s="66" t="s">
        <v>465</v>
      </c>
      <c r="B166" s="10" t="s">
        <v>287</v>
      </c>
      <c r="C166" s="20" t="s">
        <v>288</v>
      </c>
      <c r="D166" s="24">
        <v>42460</v>
      </c>
      <c r="E166" s="11">
        <v>42474</v>
      </c>
      <c r="F166" s="16">
        <v>723.5</v>
      </c>
      <c r="G166" s="33" t="s">
        <v>271</v>
      </c>
      <c r="H166" s="38">
        <v>723.5</v>
      </c>
      <c r="I166" s="12">
        <f>+$I$2-E166</f>
        <v>16</v>
      </c>
      <c r="J166" s="39"/>
      <c r="K166" s="37"/>
    </row>
    <row r="167" spans="1:11">
      <c r="A167" s="66" t="s">
        <v>466</v>
      </c>
      <c r="B167" s="10" t="s">
        <v>318</v>
      </c>
      <c r="C167" s="20">
        <v>4419002592</v>
      </c>
      <c r="D167" s="24">
        <v>42461</v>
      </c>
      <c r="E167" s="11">
        <v>42474</v>
      </c>
      <c r="F167" s="16">
        <v>409.4</v>
      </c>
      <c r="G167" s="33" t="s">
        <v>319</v>
      </c>
      <c r="H167" s="16">
        <v>409.4</v>
      </c>
      <c r="I167" s="12">
        <f>+$I$2-E167</f>
        <v>16</v>
      </c>
      <c r="J167" s="39"/>
      <c r="K167" s="37"/>
    </row>
    <row r="168" spans="1:11">
      <c r="A168" s="65" t="s">
        <v>467</v>
      </c>
      <c r="B168" s="10" t="s">
        <v>258</v>
      </c>
      <c r="C168" s="20" t="s">
        <v>305</v>
      </c>
      <c r="D168" s="24">
        <v>42490</v>
      </c>
      <c r="E168" s="11">
        <v>42475</v>
      </c>
      <c r="F168" s="16">
        <v>742</v>
      </c>
      <c r="G168" s="33" t="s">
        <v>306</v>
      </c>
      <c r="H168" s="38">
        <v>742</v>
      </c>
      <c r="I168" s="12">
        <f>+$I$2-E168</f>
        <v>15</v>
      </c>
      <c r="J168" s="39"/>
      <c r="K168" s="40"/>
    </row>
    <row r="169" spans="1:11">
      <c r="A169" s="66" t="s">
        <v>468</v>
      </c>
      <c r="B169" s="10" t="s">
        <v>258</v>
      </c>
      <c r="C169" s="20">
        <v>30110057575</v>
      </c>
      <c r="D169" s="24">
        <v>42461</v>
      </c>
      <c r="E169" s="11">
        <v>42475</v>
      </c>
      <c r="F169" s="16">
        <v>4.16</v>
      </c>
      <c r="G169" s="33" t="s">
        <v>292</v>
      </c>
      <c r="H169" s="16">
        <v>4.16</v>
      </c>
      <c r="I169" s="12">
        <f>+$I$2-E169</f>
        <v>15</v>
      </c>
      <c r="J169" s="39"/>
      <c r="K169" s="37"/>
    </row>
    <row r="170" spans="1:11">
      <c r="A170" s="66" t="s">
        <v>469</v>
      </c>
      <c r="B170" s="10" t="s">
        <v>284</v>
      </c>
      <c r="C170" s="20">
        <v>2016094</v>
      </c>
      <c r="D170" s="24">
        <v>42447</v>
      </c>
      <c r="E170" s="11">
        <v>42478</v>
      </c>
      <c r="F170" s="16">
        <v>2540</v>
      </c>
      <c r="G170" s="33" t="s">
        <v>271</v>
      </c>
      <c r="H170" s="22">
        <v>2540</v>
      </c>
      <c r="I170" s="12">
        <f t="shared" si="2"/>
        <v>12</v>
      </c>
      <c r="J170" s="32"/>
      <c r="K170" s="37"/>
    </row>
    <row r="171" spans="1:11">
      <c r="A171" s="66" t="s">
        <v>470</v>
      </c>
      <c r="B171" s="10" t="s">
        <v>289</v>
      </c>
      <c r="C171" s="20">
        <v>16099</v>
      </c>
      <c r="D171" s="24">
        <v>42460</v>
      </c>
      <c r="E171" s="11">
        <v>42478</v>
      </c>
      <c r="F171" s="16">
        <v>914.94</v>
      </c>
      <c r="G171" s="33" t="s">
        <v>271</v>
      </c>
      <c r="H171" s="22">
        <v>914.94</v>
      </c>
      <c r="I171" s="12">
        <f t="shared" si="2"/>
        <v>12</v>
      </c>
      <c r="J171" s="32"/>
      <c r="K171" s="37"/>
    </row>
    <row r="172" spans="1:11" ht="15" customHeight="1">
      <c r="A172" s="66" t="s">
        <v>471</v>
      </c>
      <c r="B172" s="10" t="s">
        <v>232</v>
      </c>
      <c r="C172" s="20">
        <v>1404001</v>
      </c>
      <c r="D172" s="24">
        <v>41732</v>
      </c>
      <c r="E172" s="11">
        <v>42480</v>
      </c>
      <c r="F172" s="49">
        <v>500</v>
      </c>
      <c r="G172" s="31" t="s">
        <v>233</v>
      </c>
      <c r="H172" s="19">
        <v>500</v>
      </c>
      <c r="I172" s="12">
        <f t="shared" si="2"/>
        <v>10</v>
      </c>
      <c r="J172" s="32"/>
      <c r="K172" s="32"/>
    </row>
    <row r="173" spans="1:11">
      <c r="A173" s="66" t="s">
        <v>472</v>
      </c>
      <c r="B173" s="10" t="s">
        <v>316</v>
      </c>
      <c r="C173" s="20">
        <v>160101</v>
      </c>
      <c r="D173" s="24">
        <v>42471</v>
      </c>
      <c r="E173" s="11">
        <v>42481</v>
      </c>
      <c r="F173" s="16">
        <v>126</v>
      </c>
      <c r="G173" s="33" t="s">
        <v>317</v>
      </c>
      <c r="H173" s="16">
        <v>126</v>
      </c>
      <c r="I173" s="12">
        <f>+$I$2-E173</f>
        <v>9</v>
      </c>
      <c r="J173" s="39"/>
      <c r="K173" s="37"/>
    </row>
    <row r="174" spans="1:11">
      <c r="A174" s="66" t="s">
        <v>473</v>
      </c>
      <c r="B174" s="14" t="s">
        <v>215</v>
      </c>
      <c r="C174" s="21" t="s">
        <v>216</v>
      </c>
      <c r="D174" s="15">
        <v>42465</v>
      </c>
      <c r="E174" s="23">
        <v>42485</v>
      </c>
      <c r="F174" s="57">
        <v>647.07000000000005</v>
      </c>
      <c r="G174" s="17" t="s">
        <v>217</v>
      </c>
      <c r="H174" s="18">
        <v>647.07000000000005</v>
      </c>
      <c r="I174" s="12">
        <f>+$I$2-E174</f>
        <v>5</v>
      </c>
      <c r="J174" s="39"/>
      <c r="K174" s="37"/>
    </row>
    <row r="175" spans="1:11">
      <c r="A175" s="66" t="s">
        <v>474</v>
      </c>
      <c r="B175" s="10" t="s">
        <v>301</v>
      </c>
      <c r="C175" s="20">
        <v>2290090526</v>
      </c>
      <c r="D175" s="24">
        <v>42471</v>
      </c>
      <c r="E175" s="11">
        <v>42485</v>
      </c>
      <c r="F175" s="16">
        <v>400.2</v>
      </c>
      <c r="G175" s="33" t="s">
        <v>302</v>
      </c>
      <c r="H175" s="16">
        <v>400.2</v>
      </c>
      <c r="I175" s="12">
        <f t="shared" si="2"/>
        <v>5</v>
      </c>
      <c r="J175" s="39"/>
      <c r="K175" s="37"/>
    </row>
    <row r="176" spans="1:11" ht="15.75" thickBot="1">
      <c r="A176" s="66" t="s">
        <v>475</v>
      </c>
      <c r="B176" s="10" t="s">
        <v>290</v>
      </c>
      <c r="C176" s="20">
        <v>201611</v>
      </c>
      <c r="D176" s="24">
        <v>42487</v>
      </c>
      <c r="E176" s="11">
        <v>42490</v>
      </c>
      <c r="F176" s="16">
        <v>977.52</v>
      </c>
      <c r="G176" s="33" t="s">
        <v>291</v>
      </c>
      <c r="H176" s="16">
        <v>300</v>
      </c>
      <c r="I176" s="55">
        <f>+$I$2-E176</f>
        <v>0</v>
      </c>
      <c r="J176" s="61"/>
      <c r="K176" s="62"/>
    </row>
    <row r="177" spans="1:11" ht="15" customHeight="1" thickBot="1">
      <c r="A177" s="83" t="s">
        <v>300</v>
      </c>
      <c r="B177" s="84"/>
      <c r="C177" s="84"/>
      <c r="D177" s="84"/>
      <c r="E177" s="84"/>
      <c r="F177" s="84"/>
      <c r="G177" s="85"/>
      <c r="H177" s="36">
        <f>SUM(H162:H176)</f>
        <v>9775.5700000000015</v>
      </c>
      <c r="I177" s="53"/>
      <c r="J177" s="32"/>
      <c r="K177" s="7">
        <f>SUM(H162:H176)</f>
        <v>9775.5700000000015</v>
      </c>
    </row>
    <row r="178" spans="1:11">
      <c r="A178" s="13" t="s">
        <v>303</v>
      </c>
      <c r="B178" s="10" t="s">
        <v>304</v>
      </c>
      <c r="C178" s="20">
        <v>454616</v>
      </c>
      <c r="D178" s="24">
        <v>42460</v>
      </c>
      <c r="E178" s="11">
        <v>42496</v>
      </c>
      <c r="F178" s="16">
        <v>14.4</v>
      </c>
      <c r="G178" s="33" t="s">
        <v>271</v>
      </c>
      <c r="H178" s="16">
        <v>14.4</v>
      </c>
      <c r="I178" s="54">
        <f t="shared" si="2"/>
        <v>-6</v>
      </c>
      <c r="J178" s="39"/>
      <c r="K178" s="40"/>
    </row>
    <row r="179" spans="1:11">
      <c r="A179" s="13" t="s">
        <v>307</v>
      </c>
      <c r="B179" s="10" t="s">
        <v>308</v>
      </c>
      <c r="C179" s="20">
        <v>2121022832</v>
      </c>
      <c r="D179" s="24">
        <v>42479</v>
      </c>
      <c r="E179" s="11">
        <v>42499</v>
      </c>
      <c r="F179" s="16">
        <v>347.69</v>
      </c>
      <c r="G179" s="33" t="s">
        <v>283</v>
      </c>
      <c r="H179" s="16">
        <v>347.69</v>
      </c>
      <c r="I179" s="12">
        <f t="shared" si="2"/>
        <v>-9</v>
      </c>
      <c r="J179" s="39"/>
      <c r="K179" s="37"/>
    </row>
    <row r="180" spans="1:11">
      <c r="A180" s="13" t="s">
        <v>309</v>
      </c>
      <c r="B180" s="10" t="s">
        <v>310</v>
      </c>
      <c r="C180" s="20">
        <v>2016040</v>
      </c>
      <c r="D180" s="24">
        <v>42490</v>
      </c>
      <c r="E180" s="11">
        <v>42525</v>
      </c>
      <c r="F180" s="16">
        <v>48</v>
      </c>
      <c r="G180" s="33" t="s">
        <v>311</v>
      </c>
      <c r="H180" s="16">
        <v>48</v>
      </c>
      <c r="I180" s="12">
        <f t="shared" si="2"/>
        <v>-35</v>
      </c>
      <c r="J180" s="39"/>
      <c r="K180" s="37"/>
    </row>
    <row r="181" spans="1:11">
      <c r="A181" s="13" t="s">
        <v>312</v>
      </c>
      <c r="B181" s="10" t="s">
        <v>293</v>
      </c>
      <c r="C181" s="20">
        <v>567216</v>
      </c>
      <c r="D181" s="24">
        <v>42490</v>
      </c>
      <c r="E181" s="11">
        <v>42505</v>
      </c>
      <c r="F181" s="16">
        <v>649.64</v>
      </c>
      <c r="G181" s="33" t="s">
        <v>22</v>
      </c>
      <c r="H181" s="16">
        <v>649.64</v>
      </c>
      <c r="I181" s="12">
        <f t="shared" si="2"/>
        <v>-15</v>
      </c>
      <c r="J181" s="39"/>
      <c r="K181" s="37"/>
    </row>
    <row r="182" spans="1:11" ht="15.75" thickBot="1">
      <c r="A182" s="13" t="s">
        <v>313</v>
      </c>
      <c r="B182" s="10" t="s">
        <v>314</v>
      </c>
      <c r="C182" s="20">
        <v>1604109</v>
      </c>
      <c r="D182" s="24">
        <v>42482</v>
      </c>
      <c r="E182" s="11">
        <v>42507</v>
      </c>
      <c r="F182" s="16">
        <v>84.42</v>
      </c>
      <c r="G182" s="33" t="s">
        <v>315</v>
      </c>
      <c r="H182" s="16">
        <v>84.42</v>
      </c>
      <c r="I182" s="12">
        <f t="shared" si="2"/>
        <v>-17</v>
      </c>
      <c r="J182" s="61"/>
      <c r="K182" s="62"/>
    </row>
    <row r="183" spans="1:11" ht="15.75" thickBot="1">
      <c r="A183" s="83" t="s">
        <v>295</v>
      </c>
      <c r="B183" s="84"/>
      <c r="C183" s="84"/>
      <c r="D183" s="84"/>
      <c r="E183" s="84"/>
      <c r="F183" s="84"/>
      <c r="G183" s="85"/>
      <c r="H183" s="52">
        <f>SUM(H178:H182)</f>
        <v>1144.1500000000001</v>
      </c>
      <c r="I183" s="53"/>
      <c r="J183" s="2"/>
      <c r="K183" s="7">
        <f>SUM(H178:H182)</f>
        <v>1144.1500000000001</v>
      </c>
    </row>
    <row r="184" spans="1:11">
      <c r="A184" s="39"/>
      <c r="B184" s="41"/>
      <c r="C184" s="41"/>
      <c r="D184" s="50"/>
      <c r="E184" s="51"/>
      <c r="F184" s="77" t="s">
        <v>321</v>
      </c>
      <c r="G184" s="76"/>
      <c r="H184" s="63">
        <f>H161</f>
        <v>490083.85</v>
      </c>
      <c r="I184" s="73">
        <f>SUM(H184:H185)</f>
        <v>499859.42</v>
      </c>
      <c r="J184" s="2"/>
      <c r="K184" s="69">
        <f>SUM(K161,K177)</f>
        <v>499859.42</v>
      </c>
    </row>
    <row r="185" spans="1:11">
      <c r="A185" s="37"/>
      <c r="B185" s="37"/>
      <c r="C185" s="37"/>
      <c r="D185" s="37"/>
      <c r="E185" s="42"/>
      <c r="F185" s="75" t="s">
        <v>322</v>
      </c>
      <c r="G185" s="76"/>
      <c r="H185" s="64">
        <f>H177</f>
        <v>9775.5700000000015</v>
      </c>
      <c r="I185" s="74"/>
      <c r="J185" s="2"/>
      <c r="K185" s="69"/>
    </row>
    <row r="186" spans="1:11">
      <c r="A186" s="37"/>
      <c r="B186" s="37"/>
      <c r="C186" s="37"/>
      <c r="D186" s="37"/>
      <c r="E186" s="42"/>
      <c r="F186" s="72" t="s">
        <v>296</v>
      </c>
      <c r="G186" s="71"/>
      <c r="H186" s="43">
        <f>H183</f>
        <v>1144.1500000000001</v>
      </c>
      <c r="I186" s="44"/>
      <c r="J186" s="2"/>
      <c r="K186" s="2"/>
    </row>
    <row r="187" spans="1:11">
      <c r="A187" s="37"/>
      <c r="B187" s="37"/>
      <c r="C187" s="37"/>
      <c r="D187" s="37"/>
      <c r="E187" s="42"/>
      <c r="F187" s="72" t="s">
        <v>320</v>
      </c>
      <c r="G187" s="71"/>
      <c r="H187" s="43">
        <v>1197.55</v>
      </c>
      <c r="I187" s="44"/>
      <c r="J187" s="2"/>
      <c r="K187" s="2"/>
    </row>
    <row r="188" spans="1:11">
      <c r="A188" s="37"/>
      <c r="B188" s="37"/>
      <c r="C188" s="37"/>
      <c r="D188" s="37"/>
      <c r="E188" s="42"/>
      <c r="F188" s="70" t="s">
        <v>299</v>
      </c>
      <c r="G188" s="71"/>
      <c r="H188" s="43">
        <v>6000</v>
      </c>
      <c r="I188" s="44"/>
      <c r="J188" s="2"/>
      <c r="K188" s="8">
        <f>SUM(H186:H189)</f>
        <v>26096.32</v>
      </c>
    </row>
    <row r="189" spans="1:11" ht="16.5">
      <c r="A189" s="5"/>
      <c r="B189" s="5"/>
      <c r="C189" s="5"/>
      <c r="D189" s="5"/>
      <c r="E189" s="6"/>
      <c r="F189" s="70" t="s">
        <v>323</v>
      </c>
      <c r="G189" s="71"/>
      <c r="H189" s="43">
        <v>17754.62</v>
      </c>
      <c r="I189" s="1"/>
      <c r="J189" s="2"/>
      <c r="K189" s="2"/>
    </row>
    <row r="190" spans="1:11">
      <c r="A190" s="37"/>
      <c r="B190" s="37"/>
      <c r="C190" s="37"/>
      <c r="D190" s="37"/>
      <c r="E190" s="42"/>
      <c r="F190" s="46"/>
      <c r="G190" s="45" t="s">
        <v>297</v>
      </c>
      <c r="H190" s="47">
        <f>SUM(H184:H189)</f>
        <v>525955.74</v>
      </c>
      <c r="I190" s="48"/>
      <c r="J190" s="2"/>
      <c r="K190" s="8">
        <f>SUM(K188,K184)</f>
        <v>525955.74</v>
      </c>
    </row>
  </sheetData>
  <mergeCells count="19">
    <mergeCell ref="G1:G2"/>
    <mergeCell ref="H1:H2"/>
    <mergeCell ref="A161:G161"/>
    <mergeCell ref="A177:G177"/>
    <mergeCell ref="A183:G183"/>
    <mergeCell ref="A1:A2"/>
    <mergeCell ref="B1:B2"/>
    <mergeCell ref="C1:C2"/>
    <mergeCell ref="D1:D2"/>
    <mergeCell ref="E1:E2"/>
    <mergeCell ref="F1:F2"/>
    <mergeCell ref="F189:G189"/>
    <mergeCell ref="F188:G188"/>
    <mergeCell ref="F187:G187"/>
    <mergeCell ref="I184:I185"/>
    <mergeCell ref="K184:K185"/>
    <mergeCell ref="F185:G185"/>
    <mergeCell ref="F186:G186"/>
    <mergeCell ref="F184:G184"/>
  </mergeCells>
  <pageMargins left="0.71" right="0.25" top="0.51" bottom="0.42" header="0.17" footer="0.16"/>
  <pageSetup paperSize="9" scale="92" fitToHeight="0" orientation="landscape" r:id="rId1"/>
  <headerFooter>
    <oddHeader>&amp;C&amp;"Arial Narrow,Normálne"&amp;18Prehľad neuhradených záväzkov - 321 dodávatelia po lehote splatnosti k 30.04.2016</oddHeader>
    <oddFooter>&amp;R&amp;P</oddFooter>
  </headerFooter>
  <rowBreaks count="1" manualBreakCount="1">
    <brk id="1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 30042016</vt:lpstr>
      <vt:lpstr>'k 30042016'!Názvy_tlače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Kalnická</dc:creator>
  <cp:lastModifiedBy>Admin</cp:lastModifiedBy>
  <cp:lastPrinted>2017-03-21T23:44:46Z</cp:lastPrinted>
  <dcterms:created xsi:type="dcterms:W3CDTF">2015-10-09T07:01:11Z</dcterms:created>
  <dcterms:modified xsi:type="dcterms:W3CDTF">2017-03-21T23:44:47Z</dcterms:modified>
</cp:coreProperties>
</file>